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1380" yWindow="0" windowWidth="25600" windowHeight="11020"/>
  </bookViews>
  <sheets>
    <sheet name="DOE Jobs Data" sheetId="2" r:id="rId1"/>
    <sheet name="Clean vs. Coal and Gas" sheetId="10" r:id="rId2"/>
    <sheet name="Clean vs. All Fossil" sheetId="11" r:id="rId3"/>
    <sheet name="Relative #s of CE vs Dirty Fuel" sheetId="12" r:id="rId4"/>
    <sheet name="Pie Chart" sheetId="13" r:id="rId5"/>
  </sheets>
  <definedNames>
    <definedName name="_xlnm._FilterDatabase" localSheetId="0" hidden="1">'DOE Jobs Data'!$A$3:$W$54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55" i="2" l="1"/>
  <c r="AB55" i="2"/>
  <c r="W4" i="2"/>
  <c r="U4" i="2"/>
  <c r="V4" i="2"/>
  <c r="X4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B55" i="2"/>
  <c r="M55" i="2"/>
  <c r="I55" i="2"/>
  <c r="V5" i="2"/>
  <c r="V6" i="2"/>
  <c r="V7" i="2"/>
  <c r="V8" i="2"/>
  <c r="V9" i="2"/>
  <c r="V10" i="2"/>
  <c r="V11" i="2"/>
  <c r="V12" i="2"/>
  <c r="V13" i="2"/>
  <c r="V14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K55" i="2"/>
  <c r="J55" i="2"/>
  <c r="H55" i="2"/>
  <c r="R55" i="2"/>
  <c r="P55" i="2"/>
  <c r="O55" i="2"/>
  <c r="L55" i="2"/>
  <c r="G55" i="2"/>
  <c r="N55" i="2"/>
  <c r="F55" i="2"/>
  <c r="E55" i="2"/>
  <c r="D55" i="2"/>
  <c r="C55" i="2"/>
  <c r="S4" i="2"/>
  <c r="W5" i="2"/>
  <c r="W6" i="2"/>
  <c r="W7" i="2"/>
  <c r="W8" i="2"/>
  <c r="W9" i="2"/>
  <c r="W10" i="2"/>
  <c r="W11" i="2"/>
  <c r="W12" i="2"/>
  <c r="W13" i="2"/>
  <c r="W14" i="2"/>
  <c r="W15" i="2"/>
  <c r="W16" i="2"/>
  <c r="W17" i="2"/>
  <c r="W18" i="2"/>
  <c r="W19" i="2"/>
  <c r="W20" i="2"/>
  <c r="W21" i="2"/>
  <c r="W22" i="2"/>
  <c r="W23" i="2"/>
  <c r="W24" i="2"/>
  <c r="W25" i="2"/>
  <c r="W26" i="2"/>
  <c r="W27" i="2"/>
  <c r="W28" i="2"/>
  <c r="W29" i="2"/>
  <c r="W30" i="2"/>
  <c r="W31" i="2"/>
  <c r="W32" i="2"/>
  <c r="W33" i="2"/>
  <c r="W34" i="2"/>
  <c r="W35" i="2"/>
  <c r="W36" i="2"/>
  <c r="W37" i="2"/>
  <c r="W38" i="2"/>
  <c r="W39" i="2"/>
  <c r="W40" i="2"/>
  <c r="W41" i="2"/>
  <c r="W42" i="2"/>
  <c r="W43" i="2"/>
  <c r="W44" i="2"/>
  <c r="W45" i="2"/>
  <c r="W46" i="2"/>
  <c r="W47" i="2"/>
  <c r="W48" i="2"/>
  <c r="W49" i="2"/>
  <c r="W50" i="2"/>
  <c r="W51" i="2"/>
  <c r="W52" i="2"/>
  <c r="W53" i="2"/>
  <c r="W5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AA4" i="2"/>
  <c r="X54" i="2"/>
  <c r="AB54" i="2"/>
  <c r="AA54" i="2"/>
  <c r="X53" i="2"/>
  <c r="Z53" i="2"/>
  <c r="Y52" i="2"/>
  <c r="X52" i="2"/>
  <c r="AA52" i="2"/>
  <c r="X51" i="2"/>
  <c r="AB51" i="2"/>
  <c r="X50" i="2"/>
  <c r="Z50" i="2"/>
  <c r="Y50" i="2"/>
  <c r="X49" i="2"/>
  <c r="Z49" i="2"/>
  <c r="X48" i="2"/>
  <c r="Z48" i="2"/>
  <c r="AA48" i="2"/>
  <c r="X47" i="2"/>
  <c r="Y47" i="2"/>
  <c r="X46" i="2"/>
  <c r="AB46" i="2"/>
  <c r="Y46" i="2"/>
  <c r="X45" i="2"/>
  <c r="Z45" i="2"/>
  <c r="Y44" i="2"/>
  <c r="X44" i="2"/>
  <c r="AA44" i="2"/>
  <c r="X43" i="2"/>
  <c r="AB43" i="2"/>
  <c r="X42" i="2"/>
  <c r="Z42" i="2"/>
  <c r="Y42" i="2"/>
  <c r="X41" i="2"/>
  <c r="Z41" i="2"/>
  <c r="X40" i="2"/>
  <c r="AA40" i="2"/>
  <c r="Z40" i="2"/>
  <c r="X39" i="2"/>
  <c r="Y39" i="2"/>
  <c r="X38" i="2"/>
  <c r="AB38" i="2"/>
  <c r="Y38" i="2"/>
  <c r="X37" i="2"/>
  <c r="Z37" i="2"/>
  <c r="Y36" i="2"/>
  <c r="X36" i="2"/>
  <c r="AA36" i="2"/>
  <c r="X35" i="2"/>
  <c r="AB35" i="2"/>
  <c r="X34" i="2"/>
  <c r="Y34" i="2"/>
  <c r="Z34" i="2"/>
  <c r="X33" i="2"/>
  <c r="Z33" i="2"/>
  <c r="X32" i="2"/>
  <c r="Z32" i="2"/>
  <c r="AA32" i="2"/>
  <c r="X31" i="2"/>
  <c r="Y31" i="2"/>
  <c r="X30" i="2"/>
  <c r="AB30" i="2"/>
  <c r="Y30" i="2"/>
  <c r="X29" i="2"/>
  <c r="Z29" i="2"/>
  <c r="Y28" i="2"/>
  <c r="X28" i="2"/>
  <c r="AA28" i="2"/>
  <c r="X27" i="2"/>
  <c r="AB27" i="2"/>
  <c r="X26" i="2"/>
  <c r="Z26" i="2"/>
  <c r="Y26" i="2"/>
  <c r="X25" i="2"/>
  <c r="Z25" i="2"/>
  <c r="X24" i="2"/>
  <c r="Z24" i="2"/>
  <c r="AA24" i="2"/>
  <c r="X23" i="2"/>
  <c r="Y23" i="2"/>
  <c r="X22" i="2"/>
  <c r="AB22" i="2"/>
  <c r="Y22" i="2"/>
  <c r="X21" i="2"/>
  <c r="Z21" i="2"/>
  <c r="Y20" i="2"/>
  <c r="X20" i="2"/>
  <c r="X19" i="2"/>
  <c r="X18" i="2"/>
  <c r="Z18" i="2"/>
  <c r="AA18" i="2"/>
  <c r="X17" i="2"/>
  <c r="X16" i="2"/>
  <c r="Z16" i="2"/>
  <c r="X15" i="2"/>
  <c r="X14" i="2"/>
  <c r="AB14" i="2"/>
  <c r="AA14" i="2"/>
  <c r="X13" i="2"/>
  <c r="Z13" i="2"/>
  <c r="Y12" i="2"/>
  <c r="X12" i="2"/>
  <c r="X11" i="2"/>
  <c r="X10" i="2"/>
  <c r="AA10" i="2"/>
  <c r="Z10" i="2"/>
  <c r="X9" i="2"/>
  <c r="X8" i="2"/>
  <c r="Z8" i="2"/>
  <c r="X7" i="2"/>
  <c r="Z7" i="2"/>
  <c r="X6" i="2"/>
  <c r="AB6" i="2"/>
  <c r="AA6" i="2"/>
  <c r="X5" i="2"/>
  <c r="W55" i="2"/>
  <c r="AB4" i="2"/>
  <c r="Y4" i="2"/>
  <c r="X55" i="2"/>
  <c r="Z4" i="2"/>
  <c r="Z6" i="2"/>
  <c r="AB10" i="2"/>
  <c r="Z12" i="2"/>
  <c r="AA12" i="2"/>
  <c r="Z14" i="2"/>
  <c r="AB18" i="2"/>
  <c r="Z20" i="2"/>
  <c r="AA20" i="2"/>
  <c r="Z22" i="2"/>
  <c r="AB26" i="2"/>
  <c r="Z28" i="2"/>
  <c r="Z30" i="2"/>
  <c r="AB34" i="2"/>
  <c r="Z36" i="2"/>
  <c r="Z38" i="2"/>
  <c r="AB42" i="2"/>
  <c r="Z44" i="2"/>
  <c r="Z46" i="2"/>
  <c r="AB50" i="2"/>
  <c r="Z52" i="2"/>
  <c r="Z54" i="2"/>
  <c r="Y8" i="2"/>
  <c r="Z9" i="2"/>
  <c r="Y16" i="2"/>
  <c r="Z17" i="2"/>
  <c r="Z19" i="2"/>
  <c r="AB23" i="2"/>
  <c r="Y24" i="2"/>
  <c r="Y27" i="2"/>
  <c r="AB31" i="2"/>
  <c r="Y32" i="2"/>
  <c r="Y35" i="2"/>
  <c r="AB39" i="2"/>
  <c r="Y40" i="2"/>
  <c r="Y43" i="2"/>
  <c r="AB47" i="2"/>
  <c r="Y48" i="2"/>
  <c r="Y51" i="2"/>
  <c r="AA8" i="2"/>
  <c r="AA16" i="2"/>
  <c r="Y11" i="2"/>
  <c r="AA11" i="2"/>
  <c r="AB11" i="2"/>
  <c r="Y15" i="2"/>
  <c r="AA15" i="2"/>
  <c r="AA5" i="2"/>
  <c r="Y5" i="2"/>
  <c r="AB5" i="2"/>
  <c r="Y6" i="2"/>
  <c r="AA9" i="2"/>
  <c r="Y9" i="2"/>
  <c r="AB9" i="2"/>
  <c r="Y10" i="2"/>
  <c r="AA13" i="2"/>
  <c r="Y13" i="2"/>
  <c r="AB13" i="2"/>
  <c r="Y14" i="2"/>
  <c r="AA17" i="2"/>
  <c r="Y17" i="2"/>
  <c r="AB17" i="2"/>
  <c r="Y18" i="2"/>
  <c r="AA21" i="2"/>
  <c r="Y21" i="2"/>
  <c r="AB21" i="2"/>
  <c r="AA22" i="2"/>
  <c r="AA26" i="2"/>
  <c r="AA30" i="2"/>
  <c r="AA34" i="2"/>
  <c r="AA38" i="2"/>
  <c r="AA42" i="2"/>
  <c r="AA46" i="2"/>
  <c r="AA50" i="2"/>
  <c r="Z11" i="2"/>
  <c r="Z15" i="2"/>
  <c r="AA25" i="2"/>
  <c r="Y25" i="2"/>
  <c r="AB25" i="2"/>
  <c r="AA29" i="2"/>
  <c r="Y29" i="2"/>
  <c r="AB29" i="2"/>
  <c r="AA33" i="2"/>
  <c r="Y33" i="2"/>
  <c r="AB33" i="2"/>
  <c r="AA37" i="2"/>
  <c r="Y37" i="2"/>
  <c r="AB37" i="2"/>
  <c r="AA41" i="2"/>
  <c r="Y41" i="2"/>
  <c r="AB41" i="2"/>
  <c r="AA45" i="2"/>
  <c r="Y45" i="2"/>
  <c r="AB45" i="2"/>
  <c r="AA49" i="2"/>
  <c r="Y49" i="2"/>
  <c r="AB49" i="2"/>
  <c r="AA53" i="2"/>
  <c r="Y53" i="2"/>
  <c r="AB53" i="2"/>
  <c r="Y7" i="2"/>
  <c r="AA7" i="2"/>
  <c r="AB7" i="2"/>
  <c r="AB15" i="2"/>
  <c r="Y19" i="2"/>
  <c r="AA19" i="2"/>
  <c r="AB19" i="2"/>
  <c r="Z5" i="2"/>
  <c r="Z23" i="2"/>
  <c r="Z27" i="2"/>
  <c r="Z31" i="2"/>
  <c r="Z35" i="2"/>
  <c r="Z39" i="2"/>
  <c r="Z43" i="2"/>
  <c r="Z47" i="2"/>
  <c r="Z51" i="2"/>
  <c r="Y54" i="2"/>
  <c r="AB8" i="2"/>
  <c r="AB12" i="2"/>
  <c r="AB16" i="2"/>
  <c r="AB20" i="2"/>
  <c r="AA23" i="2"/>
  <c r="AB24" i="2"/>
  <c r="AA27" i="2"/>
  <c r="AB28" i="2"/>
  <c r="AA31" i="2"/>
  <c r="AB32" i="2"/>
  <c r="AA35" i="2"/>
  <c r="AB36" i="2"/>
  <c r="AA39" i="2"/>
  <c r="AB40" i="2"/>
  <c r="AA43" i="2"/>
  <c r="AB44" i="2"/>
  <c r="AA47" i="2"/>
  <c r="AB48" i="2"/>
  <c r="AA51" i="2"/>
  <c r="AB52" i="2"/>
  <c r="AB2" i="2"/>
  <c r="AA2" i="2"/>
</calcChain>
</file>

<file path=xl/sharedStrings.xml><?xml version="1.0" encoding="utf-8"?>
<sst xmlns="http://schemas.openxmlformats.org/spreadsheetml/2006/main" count="271" uniqueCount="87">
  <si>
    <t>Virginia</t>
  </si>
  <si>
    <t>Washington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</si>
  <si>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</si>
  <si>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</si>
  <si>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</si>
  <si>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</si>
  <si>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</si>
  <si>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</si>
  <si>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</si>
  <si>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</si>
  <si>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</si>
  <si>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</si>
  <si>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</si>
  <si>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</si>
  <si>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</si>
  <si>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</si>
  <si>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</si>
  <si>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</si>
  <si>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</si>
  <si>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</si>
  <si>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</si>
  <si>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</si>
  <si>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</si>
  <si>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</si>
  <si>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</si>
  <si>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</si>
  <si>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</si>
  <si>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</si>
  <si>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</si>
  <si>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</si>
  <si>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</si>
  <si>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</si>
  <si>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</si>
  <si>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</si>
  <si>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</si>
  <si>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</si>
  <si>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</si>
  <si>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</si>
  <si>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</si>
  <si>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</si>
  <si>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</si>
  <si>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</si>
  <si>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</si>
  <si>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</si>
  <si>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</si>
  <si>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</si>
  <si>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</si>
  <si>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West Virginia</t>
  </si>
  <si>
    <t>Wisconsin</t>
  </si>
  <si>
    <t>Wyoming</t>
  </si>
  <si>
    <t>Coal</t>
  </si>
  <si>
    <t>Oil &amp; Other Petroleum</t>
  </si>
  <si>
    <t>Natural Gas</t>
  </si>
  <si>
    <t>Corn Ethanol</t>
  </si>
  <si>
    <t>Other Ethanol/Non-woody Biomass</t>
  </si>
  <si>
    <t>Woody Biomass</t>
  </si>
  <si>
    <t>Other Fuels</t>
  </si>
  <si>
    <t>-</t>
  </si>
  <si>
    <t>Clean Energy</t>
  </si>
  <si>
    <t>Clean over Coal</t>
  </si>
  <si>
    <t>Energy_Eff</t>
  </si>
  <si>
    <t>Solar</t>
  </si>
  <si>
    <t>Wind</t>
  </si>
  <si>
    <t>Hydro</t>
  </si>
  <si>
    <t>Other_Fossil</t>
  </si>
  <si>
    <t>Other</t>
  </si>
  <si>
    <t>Electric Sector</t>
  </si>
  <si>
    <t>Fuel Extraction, Processing</t>
  </si>
  <si>
    <t>All Fossil</t>
  </si>
  <si>
    <t>Clean over all Fossil</t>
  </si>
  <si>
    <t>Clean Energy vs. Fossil Fuels</t>
  </si>
  <si>
    <t>Clean Energy vs. Coal &amp; Gas</t>
  </si>
  <si>
    <t>State</t>
  </si>
  <si>
    <t>Clean Energy Jobs</t>
  </si>
  <si>
    <t>D.C.</t>
  </si>
  <si>
    <t>Storage</t>
  </si>
  <si>
    <t>Smart Grid</t>
  </si>
  <si>
    <t>All Coal</t>
  </si>
  <si>
    <t>All Gas</t>
  </si>
  <si>
    <t>All Coal and Gas</t>
  </si>
  <si>
    <t>Totals:</t>
  </si>
  <si>
    <t>All Oil</t>
  </si>
  <si>
    <t>Natural_Gas &amp; Advanced Gas</t>
  </si>
  <si>
    <t>Coal &amp; Gas Jobs</t>
  </si>
  <si>
    <t>All Fossil Fuel Jobs</t>
  </si>
  <si>
    <t>Gas</t>
  </si>
  <si>
    <t>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</si>
</sst>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Arial Unicode MS"/>
      <family val="2"/>
    </font>
    <font>
      <b/>
      <sz val="11"/>
      <color theme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660066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164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164" fontId="2" fillId="0" borderId="0" xfId="1" applyNumberFormat="1" applyFont="1"/>
    <xf numFmtId="164" fontId="4" fillId="2" borderId="2" xfId="1" applyNumberFormat="1" applyFont="1" applyFill="1" applyBorder="1"/>
    <xf numFmtId="164" fontId="0" fillId="0" borderId="4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0" borderId="7" xfId="1" applyNumberFormat="1" applyFont="1" applyBorder="1"/>
    <xf numFmtId="164" fontId="0" fillId="0" borderId="8" xfId="1" applyNumberFormat="1" applyFont="1" applyBorder="1"/>
    <xf numFmtId="164" fontId="2" fillId="0" borderId="1" xfId="1" applyNumberFormat="1" applyFont="1" applyBorder="1"/>
    <xf numFmtId="164" fontId="0" fillId="0" borderId="2" xfId="1" applyNumberFormat="1" applyFont="1" applyBorder="1"/>
    <xf numFmtId="164" fontId="0" fillId="0" borderId="3" xfId="1" applyNumberFormat="1" applyFont="1" applyBorder="1"/>
    <xf numFmtId="164" fontId="2" fillId="0" borderId="4" xfId="1" applyNumberFormat="1" applyFont="1" applyBorder="1"/>
    <xf numFmtId="164" fontId="2" fillId="0" borderId="0" xfId="1" applyNumberFormat="1" applyFont="1" applyBorder="1"/>
    <xf numFmtId="164" fontId="2" fillId="0" borderId="5" xfId="1" applyNumberFormat="1" applyFont="1" applyBorder="1"/>
    <xf numFmtId="3" fontId="2" fillId="0" borderId="0" xfId="0" pivotButton="1" applyNumberFormat="1" applyFont="1"/>
    <xf numFmtId="3" fontId="2" fillId="0" borderId="0" xfId="0" applyNumberFormat="1" applyFont="1"/>
    <xf numFmtId="3" fontId="0" fillId="0" borderId="0" xfId="0" applyNumberFormat="1" applyAlignment="1">
      <alignment horizontal="left"/>
    </xf>
    <xf numFmtId="3" fontId="0" fillId="3" borderId="10" xfId="0" applyNumberFormat="1" applyFont="1" applyFill="1" applyBorder="1"/>
    <xf numFmtId="3" fontId="0" fillId="3" borderId="11" xfId="0" applyNumberFormat="1" applyFont="1" applyFill="1" applyBorder="1"/>
    <xf numFmtId="0" fontId="0" fillId="3" borderId="9" xfId="0" applyFont="1" applyFill="1" applyBorder="1" applyAlignment="1">
      <alignment horizontal="left"/>
    </xf>
    <xf numFmtId="164" fontId="0" fillId="0" borderId="0" xfId="1" applyNumberFormat="1" applyFont="1" applyAlignment="1">
      <alignment horizontal="center"/>
    </xf>
    <xf numFmtId="164" fontId="7" fillId="4" borderId="2" xfId="1" applyNumberFormat="1" applyFont="1" applyFill="1" applyBorder="1"/>
    <xf numFmtId="164" fontId="7" fillId="4" borderId="3" xfId="1" applyNumberFormat="1" applyFont="1" applyFill="1" applyBorder="1"/>
    <xf numFmtId="164" fontId="7" fillId="5" borderId="12" xfId="1" applyNumberFormat="1" applyFont="1" applyFill="1" applyBorder="1"/>
    <xf numFmtId="164" fontId="7" fillId="5" borderId="13" xfId="1" applyNumberFormat="1" applyFont="1" applyFill="1" applyBorder="1"/>
    <xf numFmtId="3" fontId="0" fillId="0" borderId="14" xfId="1" applyNumberFormat="1" applyFont="1" applyBorder="1"/>
    <xf numFmtId="3" fontId="0" fillId="0" borderId="15" xfId="1" applyNumberFormat="1" applyFont="1" applyBorder="1"/>
    <xf numFmtId="3" fontId="0" fillId="0" borderId="16" xfId="1" applyNumberFormat="1" applyFont="1" applyBorder="1"/>
    <xf numFmtId="3" fontId="0" fillId="0" borderId="17" xfId="1" applyNumberFormat="1" applyFont="1" applyBorder="1"/>
  </cellXfs>
  <cellStyles count="10">
    <cellStyle name="Comma" xfId="1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</cellStyles>
  <dxfs count="11">
    <dxf>
      <numFmt numFmtId="3" formatCode="#,##0"/>
    </dxf>
    <dxf>
      <numFmt numFmtId="3" formatCode="#,##0"/>
    </dxf>
    <dxf>
      <alignment horizontal="left" vertical="bottom" textRotation="0" wrapText="0" indent="0" justifyLastLine="0" shrinkToFit="0" readingOrder="0"/>
    </dxf>
    <dxf>
      <numFmt numFmtId="3" formatCode="#,##0"/>
    </dxf>
    <dxf>
      <numFmt numFmtId="3" formatCode="#,##0"/>
    </dxf>
    <dxf>
      <alignment horizontal="left" vertical="bottom" textRotation="0" wrapText="0" indent="0" justifyLastLine="0" shrinkToFit="0" readingOrder="0"/>
    </dxf>
    <dxf>
      <numFmt numFmtId="3" formatCode="#,##0"/>
    </dxf>
    <dxf>
      <numFmt numFmtId="3" formatCode="#,##0"/>
    </dxf>
    <dxf>
      <numFmt numFmtId="3" formatCode="#,##0"/>
      <alignment horizontal="left" vertical="bottom" textRotation="0" wrapText="0" indent="0" justifyLastLine="0" shrinkToFit="0" readingOrder="0"/>
    </dxf>
    <dxf>
      <numFmt numFmtId="3" formatCode="#,##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'Clean vs. Coal and Gas'!$B$3</c:f>
              <c:strCache>
                <c:ptCount val="1"/>
                <c:pt idx="0">
                  <c:v>Clean Energy Jobs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'Clean vs. Coal and Gas'!$A$4:$A$54</c:f>
              <c:strCache>
                <c:ptCount val="51"/>
                <c:pt idx="0">
                  <c:v>California</c:v>
                </c:pt>
                <c:pt idx="1">
                  <c:v>Texas</c:v>
                </c:pt>
                <c:pt idx="2">
                  <c:v>Oklahoma</c:v>
                </c:pt>
                <c:pt idx="3">
                  <c:v>Ohio</c:v>
                </c:pt>
                <c:pt idx="4">
                  <c:v>Florida</c:v>
                </c:pt>
                <c:pt idx="5">
                  <c:v>Louisiana</c:v>
                </c:pt>
                <c:pt idx="6">
                  <c:v>West Virginia</c:v>
                </c:pt>
                <c:pt idx="7">
                  <c:v>Pennsylvania</c:v>
                </c:pt>
                <c:pt idx="8">
                  <c:v>Kentucky</c:v>
                </c:pt>
                <c:pt idx="9">
                  <c:v>Colorado</c:v>
                </c:pt>
                <c:pt idx="10">
                  <c:v>Illinois</c:v>
                </c:pt>
                <c:pt idx="11">
                  <c:v>Wyoming</c:v>
                </c:pt>
                <c:pt idx="12">
                  <c:v>Kansas</c:v>
                </c:pt>
                <c:pt idx="13">
                  <c:v>Arizona</c:v>
                </c:pt>
                <c:pt idx="14">
                  <c:v>New Mexico</c:v>
                </c:pt>
                <c:pt idx="15">
                  <c:v>Indiana</c:v>
                </c:pt>
                <c:pt idx="16">
                  <c:v>North Dakota</c:v>
                </c:pt>
                <c:pt idx="17">
                  <c:v>Michigan</c:v>
                </c:pt>
                <c:pt idx="18">
                  <c:v>South Carolina</c:v>
                </c:pt>
                <c:pt idx="19">
                  <c:v>Virginia</c:v>
                </c:pt>
                <c:pt idx="20">
                  <c:v>Utah</c:v>
                </c:pt>
                <c:pt idx="21">
                  <c:v>New York</c:v>
                </c:pt>
                <c:pt idx="22">
                  <c:v>Alabama</c:v>
                </c:pt>
                <c:pt idx="23">
                  <c:v>Alaska</c:v>
                </c:pt>
                <c:pt idx="24">
                  <c:v>Massachusetts</c:v>
                </c:pt>
                <c:pt idx="25">
                  <c:v>Maryland</c:v>
                </c:pt>
                <c:pt idx="26">
                  <c:v>Nevada</c:v>
                </c:pt>
                <c:pt idx="27">
                  <c:v>Mississippi</c:v>
                </c:pt>
                <c:pt idx="28">
                  <c:v>North Carolina</c:v>
                </c:pt>
                <c:pt idx="29">
                  <c:v>Wisconsin</c:v>
                </c:pt>
                <c:pt idx="30">
                  <c:v>New Jersey</c:v>
                </c:pt>
                <c:pt idx="31">
                  <c:v>Missouri</c:v>
                </c:pt>
                <c:pt idx="32">
                  <c:v>Montana</c:v>
                </c:pt>
                <c:pt idx="33">
                  <c:v>Iowa</c:v>
                </c:pt>
                <c:pt idx="34">
                  <c:v>Minnesota</c:v>
                </c:pt>
                <c:pt idx="35">
                  <c:v>Georgia</c:v>
                </c:pt>
                <c:pt idx="36">
                  <c:v>Nebraska</c:v>
                </c:pt>
                <c:pt idx="37">
                  <c:v>Arkansas</c:v>
                </c:pt>
                <c:pt idx="38">
                  <c:v>Tennessee</c:v>
                </c:pt>
                <c:pt idx="39">
                  <c:v>Hawaii</c:v>
                </c:pt>
                <c:pt idx="40">
                  <c:v>Idaho</c:v>
                </c:pt>
                <c:pt idx="41">
                  <c:v>Connecticut</c:v>
                </c:pt>
                <c:pt idx="42">
                  <c:v>Washington</c:v>
                </c:pt>
                <c:pt idx="43">
                  <c:v>New Hampshire</c:v>
                </c:pt>
                <c:pt idx="44">
                  <c:v>Delaware</c:v>
                </c:pt>
                <c:pt idx="45">
                  <c:v>Oregon</c:v>
                </c:pt>
                <c:pt idx="46">
                  <c:v>South Dakota</c:v>
                </c:pt>
                <c:pt idx="47">
                  <c:v>Maine</c:v>
                </c:pt>
                <c:pt idx="48">
                  <c:v>D.C.</c:v>
                </c:pt>
                <c:pt idx="49">
                  <c:v>Rhode Island</c:v>
                </c:pt>
                <c:pt idx="50">
                  <c:v>Vermont</c:v>
                </c:pt>
              </c:strCache>
            </c:strRef>
          </c:cat>
          <c:val>
            <c:numRef>
              <c:f>'Clean vs. Coal and Gas'!$B$4:$B$54</c:f>
              <c:numCache>
                <c:formatCode>#,##0</c:formatCode>
                <c:ptCount val="51"/>
                <c:pt idx="0">
                  <c:v>486041</c:v>
                </c:pt>
                <c:pt idx="1">
                  <c:v>193651</c:v>
                </c:pt>
                <c:pt idx="2">
                  <c:v>16299</c:v>
                </c:pt>
                <c:pt idx="3">
                  <c:v>90095</c:v>
                </c:pt>
                <c:pt idx="4">
                  <c:v>126210</c:v>
                </c:pt>
                <c:pt idx="5">
                  <c:v>24634</c:v>
                </c:pt>
                <c:pt idx="6">
                  <c:v>7968</c:v>
                </c:pt>
                <c:pt idx="7">
                  <c:v>72235</c:v>
                </c:pt>
                <c:pt idx="8">
                  <c:v>26360</c:v>
                </c:pt>
                <c:pt idx="9">
                  <c:v>47566</c:v>
                </c:pt>
                <c:pt idx="10">
                  <c:v>101869</c:v>
                </c:pt>
                <c:pt idx="11">
                  <c:v>7864</c:v>
                </c:pt>
                <c:pt idx="12">
                  <c:v>19758</c:v>
                </c:pt>
                <c:pt idx="13">
                  <c:v>53141</c:v>
                </c:pt>
                <c:pt idx="14">
                  <c:v>10047</c:v>
                </c:pt>
                <c:pt idx="15">
                  <c:v>65825</c:v>
                </c:pt>
                <c:pt idx="16">
                  <c:v>7207</c:v>
                </c:pt>
                <c:pt idx="17">
                  <c:v>101266</c:v>
                </c:pt>
                <c:pt idx="18">
                  <c:v>35885</c:v>
                </c:pt>
                <c:pt idx="19">
                  <c:v>82547</c:v>
                </c:pt>
                <c:pt idx="20">
                  <c:v>16564</c:v>
                </c:pt>
                <c:pt idx="21">
                  <c:v>127260</c:v>
                </c:pt>
                <c:pt idx="22">
                  <c:v>33371</c:v>
                </c:pt>
                <c:pt idx="23">
                  <c:v>4848</c:v>
                </c:pt>
                <c:pt idx="24">
                  <c:v>103927</c:v>
                </c:pt>
                <c:pt idx="25">
                  <c:v>76130</c:v>
                </c:pt>
                <c:pt idx="26">
                  <c:v>21367</c:v>
                </c:pt>
                <c:pt idx="27">
                  <c:v>17018</c:v>
                </c:pt>
                <c:pt idx="28">
                  <c:v>93415</c:v>
                </c:pt>
                <c:pt idx="29">
                  <c:v>69582</c:v>
                </c:pt>
                <c:pt idx="30">
                  <c:v>42605</c:v>
                </c:pt>
                <c:pt idx="31">
                  <c:v>43301</c:v>
                </c:pt>
                <c:pt idx="32">
                  <c:v>8649</c:v>
                </c:pt>
                <c:pt idx="33">
                  <c:v>24604</c:v>
                </c:pt>
                <c:pt idx="34">
                  <c:v>52511</c:v>
                </c:pt>
                <c:pt idx="35">
                  <c:v>65935</c:v>
                </c:pt>
                <c:pt idx="36">
                  <c:v>15536</c:v>
                </c:pt>
                <c:pt idx="37">
                  <c:v>16555</c:v>
                </c:pt>
                <c:pt idx="38">
                  <c:v>63440</c:v>
                </c:pt>
                <c:pt idx="39">
                  <c:v>10743</c:v>
                </c:pt>
                <c:pt idx="40">
                  <c:v>10525</c:v>
                </c:pt>
                <c:pt idx="41">
                  <c:v>37213</c:v>
                </c:pt>
                <c:pt idx="42">
                  <c:v>74387</c:v>
                </c:pt>
                <c:pt idx="43">
                  <c:v>13711</c:v>
                </c:pt>
                <c:pt idx="44">
                  <c:v>12842</c:v>
                </c:pt>
                <c:pt idx="45">
                  <c:v>52140</c:v>
                </c:pt>
                <c:pt idx="46">
                  <c:v>9705</c:v>
                </c:pt>
                <c:pt idx="47">
                  <c:v>10524</c:v>
                </c:pt>
                <c:pt idx="48">
                  <c:v>13754</c:v>
                </c:pt>
                <c:pt idx="49">
                  <c:v>13739</c:v>
                </c:pt>
                <c:pt idx="50">
                  <c:v>13892</c:v>
                </c:pt>
              </c:numCache>
            </c:numRef>
          </c:val>
        </c:ser>
        <c:ser>
          <c:idx val="1"/>
          <c:order val="1"/>
          <c:tx>
            <c:strRef>
              <c:f>'Clean vs. Coal and Gas'!$C$3</c:f>
              <c:strCache>
                <c:ptCount val="1"/>
                <c:pt idx="0">
                  <c:v>Coal &amp; Gas Jobs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</c:spPr>
          <c:invertIfNegative val="0"/>
          <c:cat>
            <c:strRef>
              <c:f>'Clean vs. Coal and Gas'!$A$4:$A$54</c:f>
              <c:strCache>
                <c:ptCount val="51"/>
                <c:pt idx="0">
                  <c:v>California</c:v>
                </c:pt>
                <c:pt idx="1">
                  <c:v>Texas</c:v>
                </c:pt>
                <c:pt idx="2">
                  <c:v>Oklahoma</c:v>
                </c:pt>
                <c:pt idx="3">
                  <c:v>Ohio</c:v>
                </c:pt>
                <c:pt idx="4">
                  <c:v>Florida</c:v>
                </c:pt>
                <c:pt idx="5">
                  <c:v>Louisiana</c:v>
                </c:pt>
                <c:pt idx="6">
                  <c:v>West Virginia</c:v>
                </c:pt>
                <c:pt idx="7">
                  <c:v>Pennsylvania</c:v>
                </c:pt>
                <c:pt idx="8">
                  <c:v>Kentucky</c:v>
                </c:pt>
                <c:pt idx="9">
                  <c:v>Colorado</c:v>
                </c:pt>
                <c:pt idx="10">
                  <c:v>Illinois</c:v>
                </c:pt>
                <c:pt idx="11">
                  <c:v>Wyoming</c:v>
                </c:pt>
                <c:pt idx="12">
                  <c:v>Kansas</c:v>
                </c:pt>
                <c:pt idx="13">
                  <c:v>Arizona</c:v>
                </c:pt>
                <c:pt idx="14">
                  <c:v>New Mexico</c:v>
                </c:pt>
                <c:pt idx="15">
                  <c:v>Indiana</c:v>
                </c:pt>
                <c:pt idx="16">
                  <c:v>North Dakota</c:v>
                </c:pt>
                <c:pt idx="17">
                  <c:v>Michigan</c:v>
                </c:pt>
                <c:pt idx="18">
                  <c:v>South Carolina</c:v>
                </c:pt>
                <c:pt idx="19">
                  <c:v>Virginia</c:v>
                </c:pt>
                <c:pt idx="20">
                  <c:v>Utah</c:v>
                </c:pt>
                <c:pt idx="21">
                  <c:v>New York</c:v>
                </c:pt>
                <c:pt idx="22">
                  <c:v>Alabama</c:v>
                </c:pt>
                <c:pt idx="23">
                  <c:v>Alaska</c:v>
                </c:pt>
                <c:pt idx="24">
                  <c:v>Massachusetts</c:v>
                </c:pt>
                <c:pt idx="25">
                  <c:v>Maryland</c:v>
                </c:pt>
                <c:pt idx="26">
                  <c:v>Nevada</c:v>
                </c:pt>
                <c:pt idx="27">
                  <c:v>Mississippi</c:v>
                </c:pt>
                <c:pt idx="28">
                  <c:v>North Carolina</c:v>
                </c:pt>
                <c:pt idx="29">
                  <c:v>Wisconsin</c:v>
                </c:pt>
                <c:pt idx="30">
                  <c:v>New Jersey</c:v>
                </c:pt>
                <c:pt idx="31">
                  <c:v>Missouri</c:v>
                </c:pt>
                <c:pt idx="32">
                  <c:v>Montana</c:v>
                </c:pt>
                <c:pt idx="33">
                  <c:v>Iowa</c:v>
                </c:pt>
                <c:pt idx="34">
                  <c:v>Minnesota</c:v>
                </c:pt>
                <c:pt idx="35">
                  <c:v>Georgia</c:v>
                </c:pt>
                <c:pt idx="36">
                  <c:v>Nebraska</c:v>
                </c:pt>
                <c:pt idx="37">
                  <c:v>Arkansas</c:v>
                </c:pt>
                <c:pt idx="38">
                  <c:v>Tennessee</c:v>
                </c:pt>
                <c:pt idx="39">
                  <c:v>Hawaii</c:v>
                </c:pt>
                <c:pt idx="40">
                  <c:v>Idaho</c:v>
                </c:pt>
                <c:pt idx="41">
                  <c:v>Connecticut</c:v>
                </c:pt>
                <c:pt idx="42">
                  <c:v>Washington</c:v>
                </c:pt>
                <c:pt idx="43">
                  <c:v>New Hampshire</c:v>
                </c:pt>
                <c:pt idx="44">
                  <c:v>Delaware</c:v>
                </c:pt>
                <c:pt idx="45">
                  <c:v>Oregon</c:v>
                </c:pt>
                <c:pt idx="46">
                  <c:v>South Dakota</c:v>
                </c:pt>
                <c:pt idx="47">
                  <c:v>Maine</c:v>
                </c:pt>
                <c:pt idx="48">
                  <c:v>D.C.</c:v>
                </c:pt>
                <c:pt idx="49">
                  <c:v>Rhode Island</c:v>
                </c:pt>
                <c:pt idx="50">
                  <c:v>Vermont</c:v>
                </c:pt>
              </c:strCache>
            </c:strRef>
          </c:cat>
          <c:val>
            <c:numRef>
              <c:f>'Clean vs. Coal and Gas'!$C$4:$C$54</c:f>
              <c:numCache>
                <c:formatCode>#,##0</c:formatCode>
                <c:ptCount val="51"/>
                <c:pt idx="0">
                  <c:v>29834</c:v>
                </c:pt>
                <c:pt idx="1">
                  <c:v>157466</c:v>
                </c:pt>
                <c:pt idx="2">
                  <c:v>30414</c:v>
                </c:pt>
                <c:pt idx="3">
                  <c:v>29403</c:v>
                </c:pt>
                <c:pt idx="4">
                  <c:v>29307</c:v>
                </c:pt>
                <c:pt idx="5">
                  <c:v>26633</c:v>
                </c:pt>
                <c:pt idx="6">
                  <c:v>18708</c:v>
                </c:pt>
                <c:pt idx="7">
                  <c:v>18555</c:v>
                </c:pt>
                <c:pt idx="8">
                  <c:v>16514</c:v>
                </c:pt>
                <c:pt idx="9">
                  <c:v>16413</c:v>
                </c:pt>
                <c:pt idx="10">
                  <c:v>13411</c:v>
                </c:pt>
                <c:pt idx="11">
                  <c:v>13277</c:v>
                </c:pt>
                <c:pt idx="12">
                  <c:v>10856</c:v>
                </c:pt>
                <c:pt idx="13">
                  <c:v>10316</c:v>
                </c:pt>
                <c:pt idx="14">
                  <c:v>9986</c:v>
                </c:pt>
                <c:pt idx="15">
                  <c:v>9438</c:v>
                </c:pt>
                <c:pt idx="16">
                  <c:v>8435</c:v>
                </c:pt>
                <c:pt idx="17">
                  <c:v>7569</c:v>
                </c:pt>
                <c:pt idx="18">
                  <c:v>7331</c:v>
                </c:pt>
                <c:pt idx="19">
                  <c:v>7143</c:v>
                </c:pt>
                <c:pt idx="20">
                  <c:v>6838</c:v>
                </c:pt>
                <c:pt idx="21">
                  <c:v>6681</c:v>
                </c:pt>
                <c:pt idx="22">
                  <c:v>6638</c:v>
                </c:pt>
                <c:pt idx="23">
                  <c:v>6389</c:v>
                </c:pt>
                <c:pt idx="24">
                  <c:v>5699</c:v>
                </c:pt>
                <c:pt idx="25">
                  <c:v>5442</c:v>
                </c:pt>
                <c:pt idx="26">
                  <c:v>4846</c:v>
                </c:pt>
                <c:pt idx="27">
                  <c:v>4765</c:v>
                </c:pt>
                <c:pt idx="28">
                  <c:v>4480</c:v>
                </c:pt>
                <c:pt idx="29">
                  <c:v>3946</c:v>
                </c:pt>
                <c:pt idx="30">
                  <c:v>3835</c:v>
                </c:pt>
                <c:pt idx="31">
                  <c:v>3632</c:v>
                </c:pt>
                <c:pt idx="32">
                  <c:v>2806</c:v>
                </c:pt>
                <c:pt idx="33">
                  <c:v>2708</c:v>
                </c:pt>
                <c:pt idx="34">
                  <c:v>2695</c:v>
                </c:pt>
                <c:pt idx="35">
                  <c:v>2601</c:v>
                </c:pt>
                <c:pt idx="36">
                  <c:v>2491</c:v>
                </c:pt>
                <c:pt idx="37">
                  <c:v>2487</c:v>
                </c:pt>
                <c:pt idx="38">
                  <c:v>1638</c:v>
                </c:pt>
                <c:pt idx="39">
                  <c:v>1585</c:v>
                </c:pt>
                <c:pt idx="40">
                  <c:v>1137</c:v>
                </c:pt>
                <c:pt idx="41">
                  <c:v>820</c:v>
                </c:pt>
                <c:pt idx="42">
                  <c:v>817</c:v>
                </c:pt>
                <c:pt idx="43">
                  <c:v>710</c:v>
                </c:pt>
                <c:pt idx="44">
                  <c:v>418</c:v>
                </c:pt>
                <c:pt idx="45">
                  <c:v>355</c:v>
                </c:pt>
                <c:pt idx="46">
                  <c:v>262</c:v>
                </c:pt>
                <c:pt idx="47">
                  <c:v>246</c:v>
                </c:pt>
                <c:pt idx="48">
                  <c:v>196</c:v>
                </c:pt>
                <c:pt idx="49">
                  <c:v>182</c:v>
                </c:pt>
                <c:pt idx="50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194048"/>
        <c:axId val="44199936"/>
      </c:barChart>
      <c:catAx>
        <c:axId val="44194048"/>
        <c:scaling>
          <c:orientation val="minMax"/>
        </c:scaling>
        <c:delete val="0"/>
        <c:axPos val="l"/>
        <c:majorTickMark val="out"/>
        <c:minorTickMark val="none"/>
        <c:tickLblPos val="nextTo"/>
        <c:crossAx val="44199936"/>
        <c:crosses val="autoZero"/>
        <c:auto val="1"/>
        <c:lblAlgn val="ctr"/>
        <c:lblOffset val="100"/>
        <c:noMultiLvlLbl val="0"/>
      </c:catAx>
      <c:valAx>
        <c:axId val="44199936"/>
        <c:scaling>
          <c:orientation val="minMax"/>
          <c:max val="500000"/>
        </c:scaling>
        <c:delete val="0"/>
        <c:axPos val="b"/>
        <c:majorGridlines/>
        <c:numFmt formatCode="#,##0" sourceLinked="1"/>
        <c:majorTickMark val="out"/>
        <c:minorTickMark val="none"/>
        <c:tickLblPos val="nextTo"/>
        <c:crossAx val="441940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'Clean vs. All Fossil'!$B$3</c:f>
              <c:strCache>
                <c:ptCount val="1"/>
                <c:pt idx="0">
                  <c:v>Clean Energy Jobs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'Clean vs. All Fossil'!$A$4:$A$54</c:f>
              <c:strCache>
                <c:ptCount val="51"/>
                <c:pt idx="0">
                  <c:v>California</c:v>
                </c:pt>
                <c:pt idx="1">
                  <c:v>Texas</c:v>
                </c:pt>
                <c:pt idx="2">
                  <c:v>Louisiana</c:v>
                </c:pt>
                <c:pt idx="3">
                  <c:v>Oklahoma</c:v>
                </c:pt>
                <c:pt idx="4">
                  <c:v>Ohio</c:v>
                </c:pt>
                <c:pt idx="5">
                  <c:v>Pennsylvania</c:v>
                </c:pt>
                <c:pt idx="6">
                  <c:v>Illinois</c:v>
                </c:pt>
                <c:pt idx="7">
                  <c:v>Florida</c:v>
                </c:pt>
                <c:pt idx="8">
                  <c:v>Colorado</c:v>
                </c:pt>
                <c:pt idx="9">
                  <c:v>West Virginia</c:v>
                </c:pt>
                <c:pt idx="10">
                  <c:v>New Mexico</c:v>
                </c:pt>
                <c:pt idx="11">
                  <c:v>Kansas</c:v>
                </c:pt>
                <c:pt idx="12">
                  <c:v>Wyoming</c:v>
                </c:pt>
                <c:pt idx="13">
                  <c:v>Kentucky</c:v>
                </c:pt>
                <c:pt idx="14">
                  <c:v>North Dakota</c:v>
                </c:pt>
                <c:pt idx="15">
                  <c:v>New Jersey</c:v>
                </c:pt>
                <c:pt idx="16">
                  <c:v>Indiana</c:v>
                </c:pt>
                <c:pt idx="17">
                  <c:v>Alaska</c:v>
                </c:pt>
                <c:pt idx="18">
                  <c:v>Utah</c:v>
                </c:pt>
                <c:pt idx="19">
                  <c:v>Michigan</c:v>
                </c:pt>
                <c:pt idx="20">
                  <c:v>Virginia</c:v>
                </c:pt>
                <c:pt idx="21">
                  <c:v>Arizona</c:v>
                </c:pt>
                <c:pt idx="22">
                  <c:v>Mississippi</c:v>
                </c:pt>
                <c:pt idx="23">
                  <c:v>New York</c:v>
                </c:pt>
                <c:pt idx="24">
                  <c:v>Alabama</c:v>
                </c:pt>
                <c:pt idx="25">
                  <c:v>South Carolina</c:v>
                </c:pt>
                <c:pt idx="26">
                  <c:v>Minnesota</c:v>
                </c:pt>
                <c:pt idx="27">
                  <c:v>Wisconsin</c:v>
                </c:pt>
                <c:pt idx="28">
                  <c:v>North Carolina</c:v>
                </c:pt>
                <c:pt idx="29">
                  <c:v>Massachusetts</c:v>
                </c:pt>
                <c:pt idx="30">
                  <c:v>Georgia</c:v>
                </c:pt>
                <c:pt idx="31">
                  <c:v>Iowa</c:v>
                </c:pt>
                <c:pt idx="32">
                  <c:v>Missouri</c:v>
                </c:pt>
                <c:pt idx="33">
                  <c:v>Arkansas</c:v>
                </c:pt>
                <c:pt idx="34">
                  <c:v>Washington</c:v>
                </c:pt>
                <c:pt idx="35">
                  <c:v>Maryland</c:v>
                </c:pt>
                <c:pt idx="36">
                  <c:v>Nevada</c:v>
                </c:pt>
                <c:pt idx="37">
                  <c:v>Montana</c:v>
                </c:pt>
                <c:pt idx="38">
                  <c:v>Tennessee</c:v>
                </c:pt>
                <c:pt idx="39">
                  <c:v>Hawaii</c:v>
                </c:pt>
                <c:pt idx="40">
                  <c:v>Connecticut</c:v>
                </c:pt>
                <c:pt idx="41">
                  <c:v>Nebraska</c:v>
                </c:pt>
                <c:pt idx="42">
                  <c:v>New Hampshire</c:v>
                </c:pt>
                <c:pt idx="43">
                  <c:v>Maine</c:v>
                </c:pt>
                <c:pt idx="44">
                  <c:v>South Dakota</c:v>
                </c:pt>
                <c:pt idx="45">
                  <c:v>Idaho</c:v>
                </c:pt>
                <c:pt idx="46">
                  <c:v>Delaware</c:v>
                </c:pt>
                <c:pt idx="47">
                  <c:v>Oregon</c:v>
                </c:pt>
                <c:pt idx="48">
                  <c:v>Rhode Island</c:v>
                </c:pt>
                <c:pt idx="49">
                  <c:v>D.C.</c:v>
                </c:pt>
                <c:pt idx="50">
                  <c:v>Vermont</c:v>
                </c:pt>
              </c:strCache>
            </c:strRef>
          </c:cat>
          <c:val>
            <c:numRef>
              <c:f>'Clean vs. All Fossil'!$B$4:$B$54</c:f>
              <c:numCache>
                <c:formatCode>#,##0</c:formatCode>
                <c:ptCount val="51"/>
                <c:pt idx="0">
                  <c:v>486041</c:v>
                </c:pt>
                <c:pt idx="1">
                  <c:v>193651</c:v>
                </c:pt>
                <c:pt idx="2">
                  <c:v>24634</c:v>
                </c:pt>
                <c:pt idx="3">
                  <c:v>16299</c:v>
                </c:pt>
                <c:pt idx="4">
                  <c:v>90095</c:v>
                </c:pt>
                <c:pt idx="5">
                  <c:v>72235</c:v>
                </c:pt>
                <c:pt idx="6">
                  <c:v>101869</c:v>
                </c:pt>
                <c:pt idx="7">
                  <c:v>126210</c:v>
                </c:pt>
                <c:pt idx="8">
                  <c:v>47566</c:v>
                </c:pt>
                <c:pt idx="9">
                  <c:v>7968</c:v>
                </c:pt>
                <c:pt idx="10">
                  <c:v>10047</c:v>
                </c:pt>
                <c:pt idx="11">
                  <c:v>19758</c:v>
                </c:pt>
                <c:pt idx="12">
                  <c:v>7864</c:v>
                </c:pt>
                <c:pt idx="13">
                  <c:v>26360</c:v>
                </c:pt>
                <c:pt idx="14">
                  <c:v>7207</c:v>
                </c:pt>
                <c:pt idx="15">
                  <c:v>42605</c:v>
                </c:pt>
                <c:pt idx="16">
                  <c:v>65825</c:v>
                </c:pt>
                <c:pt idx="17">
                  <c:v>4848</c:v>
                </c:pt>
                <c:pt idx="18">
                  <c:v>37987</c:v>
                </c:pt>
                <c:pt idx="19">
                  <c:v>101266</c:v>
                </c:pt>
                <c:pt idx="20">
                  <c:v>82547</c:v>
                </c:pt>
                <c:pt idx="21">
                  <c:v>53141</c:v>
                </c:pt>
                <c:pt idx="22">
                  <c:v>17018</c:v>
                </c:pt>
                <c:pt idx="23">
                  <c:v>127260</c:v>
                </c:pt>
                <c:pt idx="24">
                  <c:v>33371</c:v>
                </c:pt>
                <c:pt idx="25">
                  <c:v>35885</c:v>
                </c:pt>
                <c:pt idx="26">
                  <c:v>52511</c:v>
                </c:pt>
                <c:pt idx="27">
                  <c:v>69582</c:v>
                </c:pt>
                <c:pt idx="28">
                  <c:v>93415</c:v>
                </c:pt>
                <c:pt idx="29">
                  <c:v>103927</c:v>
                </c:pt>
                <c:pt idx="30">
                  <c:v>65935</c:v>
                </c:pt>
                <c:pt idx="31">
                  <c:v>24604</c:v>
                </c:pt>
                <c:pt idx="32">
                  <c:v>43301</c:v>
                </c:pt>
                <c:pt idx="33">
                  <c:v>16505</c:v>
                </c:pt>
                <c:pt idx="34">
                  <c:v>74387</c:v>
                </c:pt>
                <c:pt idx="35">
                  <c:v>76130</c:v>
                </c:pt>
                <c:pt idx="36">
                  <c:v>21367</c:v>
                </c:pt>
                <c:pt idx="37">
                  <c:v>8649</c:v>
                </c:pt>
                <c:pt idx="38">
                  <c:v>63440</c:v>
                </c:pt>
                <c:pt idx="39">
                  <c:v>10743</c:v>
                </c:pt>
                <c:pt idx="40">
                  <c:v>37213</c:v>
                </c:pt>
                <c:pt idx="41">
                  <c:v>15536</c:v>
                </c:pt>
                <c:pt idx="42">
                  <c:v>13711</c:v>
                </c:pt>
                <c:pt idx="43">
                  <c:v>10524</c:v>
                </c:pt>
                <c:pt idx="44">
                  <c:v>9705</c:v>
                </c:pt>
                <c:pt idx="45">
                  <c:v>10525</c:v>
                </c:pt>
                <c:pt idx="46">
                  <c:v>12842</c:v>
                </c:pt>
                <c:pt idx="47">
                  <c:v>52140</c:v>
                </c:pt>
                <c:pt idx="48">
                  <c:v>13739</c:v>
                </c:pt>
                <c:pt idx="49">
                  <c:v>13754</c:v>
                </c:pt>
                <c:pt idx="50">
                  <c:v>13892</c:v>
                </c:pt>
              </c:numCache>
            </c:numRef>
          </c:val>
        </c:ser>
        <c:ser>
          <c:idx val="1"/>
          <c:order val="1"/>
          <c:tx>
            <c:strRef>
              <c:f>'Clean vs. All Fossil'!$C$3</c:f>
              <c:strCache>
                <c:ptCount val="1"/>
                <c:pt idx="0">
                  <c:v>All Fossil Fuel Jobs</c:v>
                </c:pt>
              </c:strCache>
            </c:strRef>
          </c:tx>
          <c:spPr>
            <a:solidFill>
              <a:schemeClr val="accent2">
                <a:lumMod val="50000"/>
              </a:schemeClr>
            </a:solidFill>
          </c:spPr>
          <c:invertIfNegative val="0"/>
          <c:cat>
            <c:strRef>
              <c:f>'Clean vs. All Fossil'!$A$4:$A$54</c:f>
              <c:strCache>
                <c:ptCount val="51"/>
                <c:pt idx="0">
                  <c:v>California</c:v>
                </c:pt>
                <c:pt idx="1">
                  <c:v>Texas</c:v>
                </c:pt>
                <c:pt idx="2">
                  <c:v>Louisiana</c:v>
                </c:pt>
                <c:pt idx="3">
                  <c:v>Oklahoma</c:v>
                </c:pt>
                <c:pt idx="4">
                  <c:v>Ohio</c:v>
                </c:pt>
                <c:pt idx="5">
                  <c:v>Pennsylvania</c:v>
                </c:pt>
                <c:pt idx="6">
                  <c:v>Illinois</c:v>
                </c:pt>
                <c:pt idx="7">
                  <c:v>Florida</c:v>
                </c:pt>
                <c:pt idx="8">
                  <c:v>Colorado</c:v>
                </c:pt>
                <c:pt idx="9">
                  <c:v>West Virginia</c:v>
                </c:pt>
                <c:pt idx="10">
                  <c:v>New Mexico</c:v>
                </c:pt>
                <c:pt idx="11">
                  <c:v>Kansas</c:v>
                </c:pt>
                <c:pt idx="12">
                  <c:v>Wyoming</c:v>
                </c:pt>
                <c:pt idx="13">
                  <c:v>Kentucky</c:v>
                </c:pt>
                <c:pt idx="14">
                  <c:v>North Dakota</c:v>
                </c:pt>
                <c:pt idx="15">
                  <c:v>New Jersey</c:v>
                </c:pt>
                <c:pt idx="16">
                  <c:v>Indiana</c:v>
                </c:pt>
                <c:pt idx="17">
                  <c:v>Alaska</c:v>
                </c:pt>
                <c:pt idx="18">
                  <c:v>Utah</c:v>
                </c:pt>
                <c:pt idx="19">
                  <c:v>Michigan</c:v>
                </c:pt>
                <c:pt idx="20">
                  <c:v>Virginia</c:v>
                </c:pt>
                <c:pt idx="21">
                  <c:v>Arizona</c:v>
                </c:pt>
                <c:pt idx="22">
                  <c:v>Mississippi</c:v>
                </c:pt>
                <c:pt idx="23">
                  <c:v>New York</c:v>
                </c:pt>
                <c:pt idx="24">
                  <c:v>Alabama</c:v>
                </c:pt>
                <c:pt idx="25">
                  <c:v>South Carolina</c:v>
                </c:pt>
                <c:pt idx="26">
                  <c:v>Minnesota</c:v>
                </c:pt>
                <c:pt idx="27">
                  <c:v>Wisconsin</c:v>
                </c:pt>
                <c:pt idx="28">
                  <c:v>North Carolina</c:v>
                </c:pt>
                <c:pt idx="29">
                  <c:v>Massachusetts</c:v>
                </c:pt>
                <c:pt idx="30">
                  <c:v>Georgia</c:v>
                </c:pt>
                <c:pt idx="31">
                  <c:v>Iowa</c:v>
                </c:pt>
                <c:pt idx="32">
                  <c:v>Missouri</c:v>
                </c:pt>
                <c:pt idx="33">
                  <c:v>Arkansas</c:v>
                </c:pt>
                <c:pt idx="34">
                  <c:v>Washington</c:v>
                </c:pt>
                <c:pt idx="35">
                  <c:v>Maryland</c:v>
                </c:pt>
                <c:pt idx="36">
                  <c:v>Nevada</c:v>
                </c:pt>
                <c:pt idx="37">
                  <c:v>Montana</c:v>
                </c:pt>
                <c:pt idx="38">
                  <c:v>Tennessee</c:v>
                </c:pt>
                <c:pt idx="39">
                  <c:v>Hawaii</c:v>
                </c:pt>
                <c:pt idx="40">
                  <c:v>Connecticut</c:v>
                </c:pt>
                <c:pt idx="41">
                  <c:v>Nebraska</c:v>
                </c:pt>
                <c:pt idx="42">
                  <c:v>New Hampshire</c:v>
                </c:pt>
                <c:pt idx="43">
                  <c:v>Maine</c:v>
                </c:pt>
                <c:pt idx="44">
                  <c:v>South Dakota</c:v>
                </c:pt>
                <c:pt idx="45">
                  <c:v>Idaho</c:v>
                </c:pt>
                <c:pt idx="46">
                  <c:v>Delaware</c:v>
                </c:pt>
                <c:pt idx="47">
                  <c:v>Oregon</c:v>
                </c:pt>
                <c:pt idx="48">
                  <c:v>Rhode Island</c:v>
                </c:pt>
                <c:pt idx="49">
                  <c:v>D.C.</c:v>
                </c:pt>
                <c:pt idx="50">
                  <c:v>Vermont</c:v>
                </c:pt>
              </c:strCache>
            </c:strRef>
          </c:cat>
          <c:val>
            <c:numRef>
              <c:f>'Clean vs. All Fossil'!$C$4:$C$54</c:f>
              <c:numCache>
                <c:formatCode>#,##0</c:formatCode>
                <c:ptCount val="51"/>
                <c:pt idx="0">
                  <c:v>79096</c:v>
                </c:pt>
                <c:pt idx="1">
                  <c:v>333368</c:v>
                </c:pt>
                <c:pt idx="2">
                  <c:v>72217</c:v>
                </c:pt>
                <c:pt idx="3">
                  <c:v>64390</c:v>
                </c:pt>
                <c:pt idx="4">
                  <c:v>41235</c:v>
                </c:pt>
                <c:pt idx="5">
                  <c:v>34231</c:v>
                </c:pt>
                <c:pt idx="6">
                  <c:v>32668</c:v>
                </c:pt>
                <c:pt idx="7">
                  <c:v>31876</c:v>
                </c:pt>
                <c:pt idx="8">
                  <c:v>30460</c:v>
                </c:pt>
                <c:pt idx="9">
                  <c:v>22840</c:v>
                </c:pt>
                <c:pt idx="10">
                  <c:v>22639</c:v>
                </c:pt>
                <c:pt idx="11">
                  <c:v>21552</c:v>
                </c:pt>
                <c:pt idx="12">
                  <c:v>20753</c:v>
                </c:pt>
                <c:pt idx="13">
                  <c:v>20731</c:v>
                </c:pt>
                <c:pt idx="14">
                  <c:v>19210</c:v>
                </c:pt>
                <c:pt idx="15">
                  <c:v>18561</c:v>
                </c:pt>
                <c:pt idx="16">
                  <c:v>16899</c:v>
                </c:pt>
                <c:pt idx="17">
                  <c:v>13935</c:v>
                </c:pt>
                <c:pt idx="18">
                  <c:v>11893</c:v>
                </c:pt>
                <c:pt idx="19">
                  <c:v>11811</c:v>
                </c:pt>
                <c:pt idx="20">
                  <c:v>11767</c:v>
                </c:pt>
                <c:pt idx="21">
                  <c:v>10773</c:v>
                </c:pt>
                <c:pt idx="22">
                  <c:v>10693</c:v>
                </c:pt>
                <c:pt idx="23">
                  <c:v>10653</c:v>
                </c:pt>
                <c:pt idx="24">
                  <c:v>10240</c:v>
                </c:pt>
                <c:pt idx="25">
                  <c:v>9381</c:v>
                </c:pt>
                <c:pt idx="26">
                  <c:v>9274</c:v>
                </c:pt>
                <c:pt idx="27">
                  <c:v>8442</c:v>
                </c:pt>
                <c:pt idx="28">
                  <c:v>8048</c:v>
                </c:pt>
                <c:pt idx="29">
                  <c:v>7429</c:v>
                </c:pt>
                <c:pt idx="30">
                  <c:v>7111</c:v>
                </c:pt>
                <c:pt idx="31">
                  <c:v>6995</c:v>
                </c:pt>
                <c:pt idx="32">
                  <c:v>6867</c:v>
                </c:pt>
                <c:pt idx="33">
                  <c:v>6414</c:v>
                </c:pt>
                <c:pt idx="34">
                  <c:v>5882</c:v>
                </c:pt>
                <c:pt idx="35">
                  <c:v>5874</c:v>
                </c:pt>
                <c:pt idx="36">
                  <c:v>5122</c:v>
                </c:pt>
                <c:pt idx="37">
                  <c:v>5098</c:v>
                </c:pt>
                <c:pt idx="38">
                  <c:v>4998</c:v>
                </c:pt>
                <c:pt idx="39">
                  <c:v>4004</c:v>
                </c:pt>
                <c:pt idx="40">
                  <c:v>3831</c:v>
                </c:pt>
                <c:pt idx="41">
                  <c:v>2996</c:v>
                </c:pt>
                <c:pt idx="42">
                  <c:v>1879</c:v>
                </c:pt>
                <c:pt idx="43">
                  <c:v>1874</c:v>
                </c:pt>
                <c:pt idx="44">
                  <c:v>1741</c:v>
                </c:pt>
                <c:pt idx="45">
                  <c:v>1467</c:v>
                </c:pt>
                <c:pt idx="46">
                  <c:v>1052</c:v>
                </c:pt>
                <c:pt idx="47">
                  <c:v>679</c:v>
                </c:pt>
                <c:pt idx="48">
                  <c:v>485</c:v>
                </c:pt>
                <c:pt idx="49">
                  <c:v>436</c:v>
                </c:pt>
                <c:pt idx="50">
                  <c:v>289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539328"/>
        <c:axId val="47540864"/>
      </c:barChart>
      <c:catAx>
        <c:axId val="47539328"/>
        <c:scaling>
          <c:orientation val="minMax"/>
        </c:scaling>
        <c:delete val="0"/>
        <c:axPos val="l"/>
        <c:majorTickMark val="out"/>
        <c:minorTickMark val="none"/>
        <c:tickLblPos val="nextTo"/>
        <c:crossAx val="47540864"/>
        <c:crosses val="autoZero"/>
        <c:auto val="1"/>
        <c:lblAlgn val="ctr"/>
        <c:lblOffset val="100"/>
        <c:noMultiLvlLbl val="0"/>
      </c:catAx>
      <c:valAx>
        <c:axId val="47540864"/>
        <c:scaling>
          <c:orientation val="minMax"/>
          <c:max val="500000"/>
        </c:scaling>
        <c:delete val="0"/>
        <c:axPos val="b"/>
        <c:majorGridlines/>
        <c:numFmt formatCode="#,##0" sourceLinked="1"/>
        <c:majorTickMark val="out"/>
        <c:minorTickMark val="none"/>
        <c:tickLblPos val="nextTo"/>
        <c:crossAx val="47539328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'Relative #s of CE vs Dirty Fuel'!$B$1</c:f>
              <c:strCache>
                <c:ptCount val="1"/>
                <c:pt idx="0">
                  <c:v>Clean Energy vs. Coal &amp; Gas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bg2">
                  <a:lumMod val="1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bg2">
                  <a:lumMod val="1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bg2">
                  <a:lumMod val="1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bg2">
                  <a:lumMod val="1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tx1"/>
              </a:solidFill>
            </c:spPr>
          </c:dPt>
          <c:dPt>
            <c:idx val="7"/>
            <c:invertIfNegative val="0"/>
            <c:bubble3D val="0"/>
            <c:spPr>
              <a:solidFill>
                <a:schemeClr val="bg2">
                  <a:lumMod val="10000"/>
                </a:schemeClr>
              </a:solidFill>
            </c:spPr>
          </c:dPt>
          <c:cat>
            <c:strRef>
              <c:f>'Relative #s of CE vs Dirty Fuel'!$A$2:$A$52</c:f>
              <c:strCache>
                <c:ptCount val="51"/>
                <c:pt idx="0">
                  <c:v>Texas</c:v>
                </c:pt>
                <c:pt idx="1">
                  <c:v>Oklahoma</c:v>
                </c:pt>
                <c:pt idx="2">
                  <c:v>Louisiana</c:v>
                </c:pt>
                <c:pt idx="3">
                  <c:v>West Virginia</c:v>
                </c:pt>
                <c:pt idx="4">
                  <c:v>Wyoming</c:v>
                </c:pt>
                <c:pt idx="5">
                  <c:v>New Mexico</c:v>
                </c:pt>
                <c:pt idx="6">
                  <c:v>North Dakota</c:v>
                </c:pt>
                <c:pt idx="7">
                  <c:v>Alaska</c:v>
                </c:pt>
                <c:pt idx="8">
                  <c:v>Kansas</c:v>
                </c:pt>
                <c:pt idx="9">
                  <c:v>Montana</c:v>
                </c:pt>
                <c:pt idx="10">
                  <c:v>Kentucky</c:v>
                </c:pt>
                <c:pt idx="11">
                  <c:v>Mississippi</c:v>
                </c:pt>
                <c:pt idx="12">
                  <c:v>Hawaii</c:v>
                </c:pt>
                <c:pt idx="13">
                  <c:v>South Dakota</c:v>
                </c:pt>
                <c:pt idx="14">
                  <c:v>Maine</c:v>
                </c:pt>
                <c:pt idx="15">
                  <c:v>Idaho</c:v>
                </c:pt>
                <c:pt idx="16">
                  <c:v>Arkansas</c:v>
                </c:pt>
                <c:pt idx="17">
                  <c:v>Delaware</c:v>
                </c:pt>
                <c:pt idx="18">
                  <c:v>New Hampshire</c:v>
                </c:pt>
                <c:pt idx="19">
                  <c:v>Nebraska</c:v>
                </c:pt>
                <c:pt idx="20">
                  <c:v>Rhode Island</c:v>
                </c:pt>
                <c:pt idx="21">
                  <c:v>D.C.</c:v>
                </c:pt>
                <c:pt idx="22">
                  <c:v>Vermont</c:v>
                </c:pt>
                <c:pt idx="23">
                  <c:v>Nevada</c:v>
                </c:pt>
                <c:pt idx="24">
                  <c:v>Colorado</c:v>
                </c:pt>
                <c:pt idx="25">
                  <c:v>Iowa</c:v>
                </c:pt>
                <c:pt idx="26">
                  <c:v>Alabama</c:v>
                </c:pt>
                <c:pt idx="27">
                  <c:v>New Jersey</c:v>
                </c:pt>
                <c:pt idx="28">
                  <c:v>Utah</c:v>
                </c:pt>
                <c:pt idx="29">
                  <c:v>South Carolina</c:v>
                </c:pt>
                <c:pt idx="30">
                  <c:v>Connecticut</c:v>
                </c:pt>
                <c:pt idx="31">
                  <c:v>Missouri</c:v>
                </c:pt>
                <c:pt idx="32">
                  <c:v>Pennsylvania</c:v>
                </c:pt>
                <c:pt idx="33">
                  <c:v>Arizona</c:v>
                </c:pt>
                <c:pt idx="34">
                  <c:v>Minnesota</c:v>
                </c:pt>
                <c:pt idx="35">
                  <c:v>Ohio</c:v>
                </c:pt>
                <c:pt idx="36">
                  <c:v>Indiana</c:v>
                </c:pt>
                <c:pt idx="37">
                  <c:v>Oregon</c:v>
                </c:pt>
                <c:pt idx="38">
                  <c:v>Tennessee</c:v>
                </c:pt>
                <c:pt idx="39">
                  <c:v>Georgia</c:v>
                </c:pt>
                <c:pt idx="40">
                  <c:v>Wisconsin</c:v>
                </c:pt>
                <c:pt idx="41">
                  <c:v>Washington</c:v>
                </c:pt>
                <c:pt idx="42">
                  <c:v>Illinois</c:v>
                </c:pt>
                <c:pt idx="43">
                  <c:v>Maryland</c:v>
                </c:pt>
                <c:pt idx="44">
                  <c:v>Virginia</c:v>
                </c:pt>
                <c:pt idx="45">
                  <c:v>North Carolina</c:v>
                </c:pt>
                <c:pt idx="46">
                  <c:v>Michigan</c:v>
                </c:pt>
                <c:pt idx="47">
                  <c:v>Florida</c:v>
                </c:pt>
                <c:pt idx="48">
                  <c:v>Massachusetts</c:v>
                </c:pt>
                <c:pt idx="49">
                  <c:v>New York</c:v>
                </c:pt>
                <c:pt idx="50">
                  <c:v>California</c:v>
                </c:pt>
              </c:strCache>
            </c:strRef>
          </c:cat>
          <c:val>
            <c:numRef>
              <c:f>'Relative #s of CE vs Dirty Fuel'!$B$2:$B$52</c:f>
              <c:numCache>
                <c:formatCode>#,##0</c:formatCode>
                <c:ptCount val="51"/>
                <c:pt idx="0">
                  <c:v>36185</c:v>
                </c:pt>
                <c:pt idx="1">
                  <c:v>-14115</c:v>
                </c:pt>
                <c:pt idx="2">
                  <c:v>-1999</c:v>
                </c:pt>
                <c:pt idx="3">
                  <c:v>-10740</c:v>
                </c:pt>
                <c:pt idx="4">
                  <c:v>-5413</c:v>
                </c:pt>
                <c:pt idx="5">
                  <c:v>61</c:v>
                </c:pt>
                <c:pt idx="6">
                  <c:v>-1228</c:v>
                </c:pt>
                <c:pt idx="7">
                  <c:v>-1541</c:v>
                </c:pt>
                <c:pt idx="8">
                  <c:v>8902</c:v>
                </c:pt>
                <c:pt idx="9">
                  <c:v>5843</c:v>
                </c:pt>
                <c:pt idx="10">
                  <c:v>9846</c:v>
                </c:pt>
                <c:pt idx="11">
                  <c:v>12253</c:v>
                </c:pt>
                <c:pt idx="12">
                  <c:v>9158</c:v>
                </c:pt>
                <c:pt idx="13">
                  <c:v>9443</c:v>
                </c:pt>
                <c:pt idx="14">
                  <c:v>10278</c:v>
                </c:pt>
                <c:pt idx="15">
                  <c:v>9388</c:v>
                </c:pt>
                <c:pt idx="16">
                  <c:v>14027</c:v>
                </c:pt>
                <c:pt idx="17">
                  <c:v>12517</c:v>
                </c:pt>
                <c:pt idx="18">
                  <c:v>13001</c:v>
                </c:pt>
                <c:pt idx="19">
                  <c:v>13045</c:v>
                </c:pt>
                <c:pt idx="20">
                  <c:v>13557</c:v>
                </c:pt>
                <c:pt idx="21">
                  <c:v>13465</c:v>
                </c:pt>
                <c:pt idx="22">
                  <c:v>13880</c:v>
                </c:pt>
                <c:pt idx="23">
                  <c:v>16521</c:v>
                </c:pt>
                <c:pt idx="24">
                  <c:v>31153</c:v>
                </c:pt>
                <c:pt idx="25">
                  <c:v>21896</c:v>
                </c:pt>
                <c:pt idx="26">
                  <c:v>26733</c:v>
                </c:pt>
                <c:pt idx="27">
                  <c:v>38770</c:v>
                </c:pt>
                <c:pt idx="28">
                  <c:v>31149</c:v>
                </c:pt>
                <c:pt idx="29">
                  <c:v>28554</c:v>
                </c:pt>
                <c:pt idx="30">
                  <c:v>36393</c:v>
                </c:pt>
                <c:pt idx="31">
                  <c:v>39669</c:v>
                </c:pt>
                <c:pt idx="32">
                  <c:v>53680</c:v>
                </c:pt>
                <c:pt idx="33">
                  <c:v>42825</c:v>
                </c:pt>
                <c:pt idx="34">
                  <c:v>49816</c:v>
                </c:pt>
                <c:pt idx="35">
                  <c:v>60692</c:v>
                </c:pt>
                <c:pt idx="36">
                  <c:v>56387</c:v>
                </c:pt>
                <c:pt idx="37">
                  <c:v>51785</c:v>
                </c:pt>
                <c:pt idx="38">
                  <c:v>61802</c:v>
                </c:pt>
                <c:pt idx="39">
                  <c:v>63334</c:v>
                </c:pt>
                <c:pt idx="40">
                  <c:v>65636</c:v>
                </c:pt>
                <c:pt idx="41">
                  <c:v>73570</c:v>
                </c:pt>
                <c:pt idx="42">
                  <c:v>88458</c:v>
                </c:pt>
                <c:pt idx="43">
                  <c:v>70688</c:v>
                </c:pt>
                <c:pt idx="44">
                  <c:v>75404</c:v>
                </c:pt>
                <c:pt idx="45">
                  <c:v>88935</c:v>
                </c:pt>
                <c:pt idx="46">
                  <c:v>93697</c:v>
                </c:pt>
                <c:pt idx="47">
                  <c:v>96903</c:v>
                </c:pt>
                <c:pt idx="48">
                  <c:v>98228</c:v>
                </c:pt>
                <c:pt idx="49">
                  <c:v>120579</c:v>
                </c:pt>
                <c:pt idx="50">
                  <c:v>456207</c:v>
                </c:pt>
              </c:numCache>
            </c:numRef>
          </c:val>
        </c:ser>
        <c:ser>
          <c:idx val="1"/>
          <c:order val="1"/>
          <c:tx>
            <c:strRef>
              <c:f>'Relative #s of CE vs Dirty Fuel'!$C$1</c:f>
              <c:strCache>
                <c:ptCount val="1"/>
                <c:pt idx="0">
                  <c:v>Clean Energy vs. Fossil Fuels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4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5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6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7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8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cat>
            <c:strRef>
              <c:f>'Relative #s of CE vs Dirty Fuel'!$A$2:$A$52</c:f>
              <c:strCache>
                <c:ptCount val="51"/>
                <c:pt idx="0">
                  <c:v>Texas</c:v>
                </c:pt>
                <c:pt idx="1">
                  <c:v>Oklahoma</c:v>
                </c:pt>
                <c:pt idx="2">
                  <c:v>Louisiana</c:v>
                </c:pt>
                <c:pt idx="3">
                  <c:v>West Virginia</c:v>
                </c:pt>
                <c:pt idx="4">
                  <c:v>Wyoming</c:v>
                </c:pt>
                <c:pt idx="5">
                  <c:v>New Mexico</c:v>
                </c:pt>
                <c:pt idx="6">
                  <c:v>North Dakota</c:v>
                </c:pt>
                <c:pt idx="7">
                  <c:v>Alaska</c:v>
                </c:pt>
                <c:pt idx="8">
                  <c:v>Kansas</c:v>
                </c:pt>
                <c:pt idx="9">
                  <c:v>Montana</c:v>
                </c:pt>
                <c:pt idx="10">
                  <c:v>Kentucky</c:v>
                </c:pt>
                <c:pt idx="11">
                  <c:v>Mississippi</c:v>
                </c:pt>
                <c:pt idx="12">
                  <c:v>Hawaii</c:v>
                </c:pt>
                <c:pt idx="13">
                  <c:v>South Dakota</c:v>
                </c:pt>
                <c:pt idx="14">
                  <c:v>Maine</c:v>
                </c:pt>
                <c:pt idx="15">
                  <c:v>Idaho</c:v>
                </c:pt>
                <c:pt idx="16">
                  <c:v>Arkansas</c:v>
                </c:pt>
                <c:pt idx="17">
                  <c:v>Delaware</c:v>
                </c:pt>
                <c:pt idx="18">
                  <c:v>New Hampshire</c:v>
                </c:pt>
                <c:pt idx="19">
                  <c:v>Nebraska</c:v>
                </c:pt>
                <c:pt idx="20">
                  <c:v>Rhode Island</c:v>
                </c:pt>
                <c:pt idx="21">
                  <c:v>D.C.</c:v>
                </c:pt>
                <c:pt idx="22">
                  <c:v>Vermont</c:v>
                </c:pt>
                <c:pt idx="23">
                  <c:v>Nevada</c:v>
                </c:pt>
                <c:pt idx="24">
                  <c:v>Colorado</c:v>
                </c:pt>
                <c:pt idx="25">
                  <c:v>Iowa</c:v>
                </c:pt>
                <c:pt idx="26">
                  <c:v>Alabama</c:v>
                </c:pt>
                <c:pt idx="27">
                  <c:v>New Jersey</c:v>
                </c:pt>
                <c:pt idx="28">
                  <c:v>Utah</c:v>
                </c:pt>
                <c:pt idx="29">
                  <c:v>South Carolina</c:v>
                </c:pt>
                <c:pt idx="30">
                  <c:v>Connecticut</c:v>
                </c:pt>
                <c:pt idx="31">
                  <c:v>Missouri</c:v>
                </c:pt>
                <c:pt idx="32">
                  <c:v>Pennsylvania</c:v>
                </c:pt>
                <c:pt idx="33">
                  <c:v>Arizona</c:v>
                </c:pt>
                <c:pt idx="34">
                  <c:v>Minnesota</c:v>
                </c:pt>
                <c:pt idx="35">
                  <c:v>Ohio</c:v>
                </c:pt>
                <c:pt idx="36">
                  <c:v>Indiana</c:v>
                </c:pt>
                <c:pt idx="37">
                  <c:v>Oregon</c:v>
                </c:pt>
                <c:pt idx="38">
                  <c:v>Tennessee</c:v>
                </c:pt>
                <c:pt idx="39">
                  <c:v>Georgia</c:v>
                </c:pt>
                <c:pt idx="40">
                  <c:v>Wisconsin</c:v>
                </c:pt>
                <c:pt idx="41">
                  <c:v>Washington</c:v>
                </c:pt>
                <c:pt idx="42">
                  <c:v>Illinois</c:v>
                </c:pt>
                <c:pt idx="43">
                  <c:v>Maryland</c:v>
                </c:pt>
                <c:pt idx="44">
                  <c:v>Virginia</c:v>
                </c:pt>
                <c:pt idx="45">
                  <c:v>North Carolina</c:v>
                </c:pt>
                <c:pt idx="46">
                  <c:v>Michigan</c:v>
                </c:pt>
                <c:pt idx="47">
                  <c:v>Florida</c:v>
                </c:pt>
                <c:pt idx="48">
                  <c:v>Massachusetts</c:v>
                </c:pt>
                <c:pt idx="49">
                  <c:v>New York</c:v>
                </c:pt>
                <c:pt idx="50">
                  <c:v>California</c:v>
                </c:pt>
              </c:strCache>
            </c:strRef>
          </c:cat>
          <c:val>
            <c:numRef>
              <c:f>'Relative #s of CE vs Dirty Fuel'!$C$2:$C$52</c:f>
              <c:numCache>
                <c:formatCode>#,##0</c:formatCode>
                <c:ptCount val="51"/>
                <c:pt idx="0">
                  <c:v>-139717</c:v>
                </c:pt>
                <c:pt idx="1">
                  <c:v>-48091</c:v>
                </c:pt>
                <c:pt idx="2">
                  <c:v>-47583</c:v>
                </c:pt>
                <c:pt idx="3">
                  <c:v>-14872</c:v>
                </c:pt>
                <c:pt idx="4">
                  <c:v>-12889</c:v>
                </c:pt>
                <c:pt idx="5">
                  <c:v>-12592</c:v>
                </c:pt>
                <c:pt idx="6">
                  <c:v>-12003</c:v>
                </c:pt>
                <c:pt idx="7">
                  <c:v>-9087</c:v>
                </c:pt>
                <c:pt idx="8">
                  <c:v>-1794</c:v>
                </c:pt>
                <c:pt idx="9">
                  <c:v>3551</c:v>
                </c:pt>
                <c:pt idx="10">
                  <c:v>5629</c:v>
                </c:pt>
                <c:pt idx="11">
                  <c:v>6325</c:v>
                </c:pt>
                <c:pt idx="12">
                  <c:v>6739</c:v>
                </c:pt>
                <c:pt idx="13">
                  <c:v>7964</c:v>
                </c:pt>
                <c:pt idx="14">
                  <c:v>8650</c:v>
                </c:pt>
                <c:pt idx="15">
                  <c:v>9058</c:v>
                </c:pt>
                <c:pt idx="16">
                  <c:v>10091</c:v>
                </c:pt>
                <c:pt idx="17">
                  <c:v>11790</c:v>
                </c:pt>
                <c:pt idx="18">
                  <c:v>11832</c:v>
                </c:pt>
                <c:pt idx="19">
                  <c:v>12540</c:v>
                </c:pt>
                <c:pt idx="20">
                  <c:v>13254</c:v>
                </c:pt>
                <c:pt idx="21">
                  <c:v>13318</c:v>
                </c:pt>
                <c:pt idx="22">
                  <c:v>13603</c:v>
                </c:pt>
                <c:pt idx="23">
                  <c:v>16245</c:v>
                </c:pt>
                <c:pt idx="24">
                  <c:v>17106</c:v>
                </c:pt>
                <c:pt idx="25">
                  <c:v>17609</c:v>
                </c:pt>
                <c:pt idx="26">
                  <c:v>23131</c:v>
                </c:pt>
                <c:pt idx="27">
                  <c:v>24044</c:v>
                </c:pt>
                <c:pt idx="28">
                  <c:v>26094</c:v>
                </c:pt>
                <c:pt idx="29">
                  <c:v>26504</c:v>
                </c:pt>
                <c:pt idx="30">
                  <c:v>33382</c:v>
                </c:pt>
                <c:pt idx="31">
                  <c:v>36434</c:v>
                </c:pt>
                <c:pt idx="32">
                  <c:v>38004</c:v>
                </c:pt>
                <c:pt idx="33">
                  <c:v>42368</c:v>
                </c:pt>
                <c:pt idx="34">
                  <c:v>43237</c:v>
                </c:pt>
                <c:pt idx="35">
                  <c:v>48860</c:v>
                </c:pt>
                <c:pt idx="36">
                  <c:v>48926</c:v>
                </c:pt>
                <c:pt idx="37">
                  <c:v>51461</c:v>
                </c:pt>
                <c:pt idx="38">
                  <c:v>58442</c:v>
                </c:pt>
                <c:pt idx="39">
                  <c:v>58824</c:v>
                </c:pt>
                <c:pt idx="40">
                  <c:v>61140</c:v>
                </c:pt>
                <c:pt idx="41">
                  <c:v>68505</c:v>
                </c:pt>
                <c:pt idx="42">
                  <c:v>69201</c:v>
                </c:pt>
                <c:pt idx="43">
                  <c:v>70256</c:v>
                </c:pt>
                <c:pt idx="44">
                  <c:v>70780</c:v>
                </c:pt>
                <c:pt idx="45">
                  <c:v>85367</c:v>
                </c:pt>
                <c:pt idx="46">
                  <c:v>89455</c:v>
                </c:pt>
                <c:pt idx="47">
                  <c:v>94334</c:v>
                </c:pt>
                <c:pt idx="48">
                  <c:v>96498</c:v>
                </c:pt>
                <c:pt idx="49">
                  <c:v>116607</c:v>
                </c:pt>
                <c:pt idx="50">
                  <c:v>406945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462272"/>
        <c:axId val="47463808"/>
      </c:barChart>
      <c:catAx>
        <c:axId val="47462272"/>
        <c:scaling>
          <c:orientation val="minMax"/>
        </c:scaling>
        <c:delete val="0"/>
        <c:axPos val="l"/>
        <c:majorTickMark val="out"/>
        <c:minorTickMark val="none"/>
        <c:tickLblPos val="nextTo"/>
        <c:crossAx val="47463808"/>
        <c:crosses val="autoZero"/>
        <c:auto val="1"/>
        <c:lblAlgn val="ctr"/>
        <c:lblOffset val="100"/>
        <c:noMultiLvlLbl val="0"/>
      </c:catAx>
      <c:valAx>
        <c:axId val="47463808"/>
        <c:scaling>
          <c:orientation val="minMax"/>
        </c:scaling>
        <c:delete val="0"/>
        <c:axPos val="b"/>
        <c:majorGridlines/>
        <c:minorGridlines/>
        <c:numFmt formatCode="#,##0" sourceLinked="1"/>
        <c:majorTickMark val="out"/>
        <c:minorTickMark val="out"/>
        <c:tickLblPos val="nextTo"/>
        <c:crossAx val="47462272"/>
        <c:crosses val="autoZero"/>
        <c:crossBetween val="between"/>
        <c:minorUnit val="20000"/>
        <c:dispUnits>
          <c:builtInUnit val="thousands"/>
          <c:dispUnitsLbl/>
        </c:dispUnits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r>
              <a:rPr lang="en-US">
                <a:latin typeface="Arial" panose="020B0604020202020204" pitchFamily="34" charset="0"/>
                <a:cs typeface="Arial" panose="020B0604020202020204" pitchFamily="34" charset="0"/>
              </a:rPr>
              <a:t>Clean Energy vs. Dirty Fuels Jobs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</c:spPr>
          </c:dPt>
          <c:dPt>
            <c:idx val="1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</c:spPr>
          </c:dPt>
          <c:dPt>
            <c:idx val="3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'Pie Chart'!$A$1:$D$1</c:f>
              <c:strCache>
                <c:ptCount val="4"/>
                <c:pt idx="0">
                  <c:v>Coal</c:v>
                </c:pt>
                <c:pt idx="1">
                  <c:v>Gas</c:v>
                </c:pt>
                <c:pt idx="2">
                  <c:v>Oil</c:v>
                </c:pt>
                <c:pt idx="3">
                  <c:v>Clean Energy</c:v>
                </c:pt>
              </c:strCache>
            </c:strRef>
          </c:cat>
          <c:val>
            <c:numRef>
              <c:f>'Pie Chart'!$A$2:$D$2</c:f>
              <c:numCache>
                <c:formatCode>#,##0</c:formatCode>
                <c:ptCount val="4"/>
                <c:pt idx="0">
                  <c:v>160122</c:v>
                </c:pt>
                <c:pt idx="1">
                  <c:v>398235</c:v>
                </c:pt>
                <c:pt idx="2">
                  <c:v>533802</c:v>
                </c:pt>
                <c:pt idx="3">
                  <c:v>2767634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t"/>
      <c:overlay val="0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bg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298450</xdr:colOff>
      <xdr:row>1</xdr:row>
      <xdr:rowOff>130174</xdr:rowOff>
    </xdr:from>
    <xdr:to>
      <xdr:col>16</xdr:col>
      <xdr:colOff>38100</xdr:colOff>
      <xdr:row>92</xdr:row>
      <xdr:rowOff>120650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165100</xdr:rowOff>
    </xdr:from>
    <xdr:to>
      <xdr:col>13</xdr:col>
      <xdr:colOff>546100</xdr:colOff>
      <xdr:row>99</xdr:row>
      <xdr:rowOff>82550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82550</xdr:rowOff>
    </xdr:from>
    <xdr:to>
      <xdr:col>20</xdr:col>
      <xdr:colOff>235859</xdr:colOff>
      <xdr:row>99</xdr:row>
      <xdr:rowOff>9071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2</xdr:row>
      <xdr:rowOff>127000</xdr:rowOff>
    </xdr:from>
    <xdr:to>
      <xdr:col>7</xdr:col>
      <xdr:colOff>228600</xdr:colOff>
      <xdr:row>26</xdr:row>
      <xdr:rowOff>44450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3" name="Table3" displayName="Table3" ref="A3:C54" totalsRowShown="0" headerRowDxfId="10" dataDxfId="9">
  <autoFilter ref="A3:C54"/>
  <sortState ref="A4:C54">
    <sortCondition descending="1" ref="C3:C54"/>
  </sortState>
  <tableColumns count="3">
    <tableColumn id="1" name="State" dataDxfId="8"/>
    <tableColumn id="2" name="Clean Energy Jobs" dataDxfId="7"/>
    <tableColumn id="3" name="Coal &amp; Gas Jobs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3:C54" totalsRowShown="0">
  <autoFilter ref="A3:C54"/>
  <sortState ref="A4:C54">
    <sortCondition descending="1" ref="C3:C54"/>
  </sortState>
  <tableColumns count="3">
    <tableColumn id="1" name="State" dataDxfId="5"/>
    <tableColumn id="2" name="Clean Energy Jobs" dataDxfId="4"/>
    <tableColumn id="3" name="All Fossil Fuel Jobs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5" displayName="Table5" ref="A1:C52" totalsRowShown="0">
  <autoFilter ref="A1:C52"/>
  <sortState ref="A2:C52">
    <sortCondition ref="C1:C52"/>
  </sortState>
  <tableColumns count="3">
    <tableColumn id="1" name="State" dataDxfId="2"/>
    <tableColumn id="2" name="Clean Energy vs. Coal &amp; Gas" dataDxfId="1"/>
    <tableColumn id="3" name="Clean Energy vs. Fossil Fuel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7"/>
  <sheetViews>
    <sheetView tabSelected="1" zoomScaleNormal="100" zoomScalePageLayoutView="70" workbookViewId="0">
      <selection activeCell="AA55" sqref="AA55"/>
    </sheetView>
  </sheetViews>
  <sheetFormatPr defaultColWidth="8.81640625" defaultRowHeight="14.5"/>
  <cols>
    <col min="1" max="1" width="14.36328125" style="4" bestFit="1" customWidth="1"/>
    <col min="2" max="2" width="14" style="1" customWidth="1"/>
    <col min="3" max="3" width="11.453125" style="1" customWidth="1"/>
    <col min="4" max="5" width="10.453125" style="1" customWidth="1"/>
    <col min="6" max="6" width="13.6328125" style="1" customWidth="1"/>
    <col min="7" max="7" width="15" style="1" customWidth="1"/>
    <col min="8" max="8" width="10.453125" style="1" customWidth="1"/>
    <col min="9" max="9" width="10.453125" style="1" hidden="1" customWidth="1"/>
    <col min="10" max="10" width="16" style="1" customWidth="1"/>
    <col min="11" max="11" width="10.453125" style="1" hidden="1" customWidth="1"/>
    <col min="12" max="14" width="13.36328125" style="1" customWidth="1"/>
    <col min="15" max="18" width="13.36328125" style="1" hidden="1" customWidth="1"/>
    <col min="19" max="19" width="14.6328125" style="1" bestFit="1" customWidth="1"/>
    <col min="20" max="22" width="14.6328125" style="1" customWidth="1"/>
    <col min="23" max="23" width="13.453125" style="1" customWidth="1"/>
    <col min="24" max="24" width="10.453125" style="1" bestFit="1" customWidth="1"/>
    <col min="25" max="26" width="8.81640625" style="1"/>
    <col min="27" max="27" width="24.453125" style="1" bestFit="1" customWidth="1"/>
    <col min="28" max="28" width="26.36328125" style="1" bestFit="1" customWidth="1"/>
  </cols>
  <sheetData>
    <row r="1" spans="1:28" ht="15" thickBot="1"/>
    <row r="2" spans="1:28" s="4" customFormat="1" ht="15" thickBot="1">
      <c r="B2" s="17" t="s">
        <v>66</v>
      </c>
      <c r="C2" s="18"/>
      <c r="D2" s="18"/>
      <c r="E2" s="18"/>
      <c r="F2" s="18"/>
      <c r="G2" s="18"/>
      <c r="H2" s="18"/>
      <c r="I2" s="18"/>
      <c r="J2" s="18"/>
      <c r="K2" s="19"/>
      <c r="L2" s="17" t="s">
        <v>67</v>
      </c>
      <c r="M2" s="18"/>
      <c r="N2" s="18"/>
      <c r="O2" s="18"/>
      <c r="P2" s="18"/>
      <c r="Q2" s="18"/>
      <c r="R2" s="19"/>
      <c r="Y2" s="1"/>
      <c r="Z2" s="1"/>
      <c r="AA2" s="1">
        <f>SUM(AA4:AA54)</f>
        <v>2209277</v>
      </c>
      <c r="AB2" s="1">
        <f>SUM(AB4:AB54)</f>
        <v>1675475</v>
      </c>
    </row>
    <row r="3" spans="1:28" s="7" customFormat="1" ht="32.25" customHeight="1">
      <c r="A3" s="6" t="s">
        <v>72</v>
      </c>
      <c r="B3" s="20" t="s">
        <v>60</v>
      </c>
      <c r="C3" s="21" t="s">
        <v>61</v>
      </c>
      <c r="D3" s="21" t="s">
        <v>62</v>
      </c>
      <c r="E3" s="21" t="s">
        <v>75</v>
      </c>
      <c r="F3" s="21" t="s">
        <v>76</v>
      </c>
      <c r="G3" s="21" t="s">
        <v>82</v>
      </c>
      <c r="H3" s="21" t="s">
        <v>50</v>
      </c>
      <c r="I3" s="21" t="s">
        <v>63</v>
      </c>
      <c r="J3" s="21" t="s">
        <v>64</v>
      </c>
      <c r="K3" s="22" t="s">
        <v>65</v>
      </c>
      <c r="L3" s="20" t="s">
        <v>50</v>
      </c>
      <c r="M3" s="21" t="s">
        <v>51</v>
      </c>
      <c r="N3" s="21" t="s">
        <v>52</v>
      </c>
      <c r="O3" s="21" t="s">
        <v>53</v>
      </c>
      <c r="P3" s="21" t="s">
        <v>54</v>
      </c>
      <c r="Q3" s="21" t="s">
        <v>55</v>
      </c>
      <c r="R3" s="22" t="s">
        <v>56</v>
      </c>
      <c r="S3" s="30" t="s">
        <v>58</v>
      </c>
      <c r="T3" s="10" t="s">
        <v>77</v>
      </c>
      <c r="U3" s="10" t="s">
        <v>78</v>
      </c>
      <c r="V3" s="10" t="s">
        <v>81</v>
      </c>
      <c r="W3" s="30" t="s">
        <v>79</v>
      </c>
      <c r="X3" s="31" t="s">
        <v>68</v>
      </c>
      <c r="Y3" s="9" t="s">
        <v>59</v>
      </c>
      <c r="Z3" s="9" t="s">
        <v>69</v>
      </c>
      <c r="AA3" s="32" t="s">
        <v>71</v>
      </c>
      <c r="AB3" s="33" t="s">
        <v>70</v>
      </c>
    </row>
    <row r="4" spans="1:28">
      <c r="A4" s="8" t="s">
        <v>2</v>
      </c>
      <c r="B4" s="11">
        <v>30203</v>
      </c>
      <c r="C4" s="12">
        <v>760</v>
      </c>
      <c r="D4" s="12">
        <v>1077</v>
      </c>
      <c r="E4" s="12">
        <v>1059</v>
      </c>
      <c r="F4" s="12">
        <v>272</v>
      </c>
      <c r="G4" s="12">
        <v>1657</v>
      </c>
      <c r="H4" s="12">
        <v>1529</v>
      </c>
      <c r="I4" s="12">
        <v>350</v>
      </c>
      <c r="J4" s="12">
        <v>204</v>
      </c>
      <c r="K4" s="13">
        <v>3468</v>
      </c>
      <c r="L4" s="11">
        <v>2540</v>
      </c>
      <c r="M4" s="12">
        <v>3398</v>
      </c>
      <c r="N4" s="12">
        <v>912</v>
      </c>
      <c r="O4" s="12">
        <v>54</v>
      </c>
      <c r="P4" s="12">
        <v>8</v>
      </c>
      <c r="Q4" s="12">
        <v>1047</v>
      </c>
      <c r="R4" s="13">
        <v>2880</v>
      </c>
      <c r="S4" s="12">
        <f>SUM(B4:F4)</f>
        <v>33371</v>
      </c>
      <c r="T4" s="12">
        <f>SUM(H4,L4)</f>
        <v>4069</v>
      </c>
      <c r="U4" s="12">
        <f>SUM(N4,G4)</f>
        <v>2569</v>
      </c>
      <c r="V4" s="12">
        <f>SUM(J4,M4)</f>
        <v>3602</v>
      </c>
      <c r="W4" s="12">
        <f>SUM(G4:H4,L4,N4)</f>
        <v>6638</v>
      </c>
      <c r="X4" s="13">
        <f t="shared" ref="X4:X35" si="0">SUM(G4:H4,M4,L4,N4,J4)</f>
        <v>10240</v>
      </c>
      <c r="Y4" s="1">
        <f t="shared" ref="Y4:Y35" si="1">IF(S4-W4&gt;0,1,0)</f>
        <v>1</v>
      </c>
      <c r="Z4" s="1">
        <f t="shared" ref="Z4:Z35" si="2">IF(S4-X4&gt;0,1,0)</f>
        <v>1</v>
      </c>
      <c r="AA4" s="34">
        <f t="shared" ref="AA4:AA35" si="3">S4-W4</f>
        <v>26733</v>
      </c>
      <c r="AB4" s="35">
        <f t="shared" ref="AB4:AB35" si="4">S4-X4</f>
        <v>23131</v>
      </c>
    </row>
    <row r="5" spans="1:28">
      <c r="A5" s="8" t="s">
        <v>3</v>
      </c>
      <c r="B5" s="11">
        <v>4421</v>
      </c>
      <c r="C5" s="12">
        <v>98</v>
      </c>
      <c r="D5" s="12">
        <v>37</v>
      </c>
      <c r="E5" s="12">
        <v>267</v>
      </c>
      <c r="F5" s="12">
        <v>25</v>
      </c>
      <c r="G5" s="12">
        <v>293</v>
      </c>
      <c r="H5" s="12">
        <v>88</v>
      </c>
      <c r="I5" s="12">
        <v>469</v>
      </c>
      <c r="J5" s="12">
        <v>151</v>
      </c>
      <c r="K5" s="13">
        <v>188</v>
      </c>
      <c r="L5" s="11">
        <v>134</v>
      </c>
      <c r="M5" s="12">
        <v>7395</v>
      </c>
      <c r="N5" s="12">
        <v>5874</v>
      </c>
      <c r="O5" s="12" t="s">
        <v>57</v>
      </c>
      <c r="P5" s="12" t="s">
        <v>57</v>
      </c>
      <c r="Q5" s="12">
        <v>45</v>
      </c>
      <c r="R5" s="13">
        <v>55</v>
      </c>
      <c r="S5" s="12">
        <f t="shared" ref="S5:S54" si="5">SUM(B5:F5)</f>
        <v>4848</v>
      </c>
      <c r="T5" s="12">
        <f t="shared" ref="T5:T54" si="6">SUM(H5,L5)</f>
        <v>222</v>
      </c>
      <c r="U5" s="12">
        <f t="shared" ref="U5:U54" si="7">SUM(N5,G5)</f>
        <v>6167</v>
      </c>
      <c r="V5" s="12">
        <f t="shared" ref="V5:V54" si="8">SUM(J5,M5)</f>
        <v>7546</v>
      </c>
      <c r="W5" s="12">
        <f t="shared" ref="W5:W54" si="9">SUM(G5:H5,L5,N5)</f>
        <v>6389</v>
      </c>
      <c r="X5" s="13">
        <f t="shared" si="0"/>
        <v>13935</v>
      </c>
      <c r="Y5" s="1">
        <f t="shared" si="1"/>
        <v>0</v>
      </c>
      <c r="Z5" s="1">
        <f t="shared" si="2"/>
        <v>0</v>
      </c>
      <c r="AA5" s="34">
        <f t="shared" si="3"/>
        <v>-1541</v>
      </c>
      <c r="AB5" s="35">
        <f t="shared" si="4"/>
        <v>-9087</v>
      </c>
    </row>
    <row r="6" spans="1:28">
      <c r="A6" s="8" t="s">
        <v>4</v>
      </c>
      <c r="B6" s="11">
        <v>40663</v>
      </c>
      <c r="C6" s="12">
        <v>9774</v>
      </c>
      <c r="D6" s="12">
        <v>694</v>
      </c>
      <c r="E6" s="12">
        <v>1845</v>
      </c>
      <c r="F6" s="12">
        <v>165</v>
      </c>
      <c r="G6" s="12">
        <v>3649</v>
      </c>
      <c r="H6" s="12">
        <v>6060</v>
      </c>
      <c r="I6" s="12">
        <v>151</v>
      </c>
      <c r="J6" s="12">
        <v>154</v>
      </c>
      <c r="K6" s="13">
        <v>781</v>
      </c>
      <c r="L6" s="11">
        <v>433</v>
      </c>
      <c r="M6" s="12">
        <v>303</v>
      </c>
      <c r="N6" s="12">
        <v>174</v>
      </c>
      <c r="O6" s="12">
        <v>52</v>
      </c>
      <c r="P6" s="12" t="s">
        <v>57</v>
      </c>
      <c r="Q6" s="12">
        <v>64</v>
      </c>
      <c r="R6" s="13">
        <v>56</v>
      </c>
      <c r="S6" s="12">
        <f t="shared" si="5"/>
        <v>53141</v>
      </c>
      <c r="T6" s="12">
        <f t="shared" si="6"/>
        <v>6493</v>
      </c>
      <c r="U6" s="12">
        <f t="shared" si="7"/>
        <v>3823</v>
      </c>
      <c r="V6" s="12">
        <f t="shared" si="8"/>
        <v>457</v>
      </c>
      <c r="W6" s="12">
        <f t="shared" si="9"/>
        <v>10316</v>
      </c>
      <c r="X6" s="13">
        <f t="shared" si="0"/>
        <v>10773</v>
      </c>
      <c r="Y6" s="1">
        <f t="shared" si="1"/>
        <v>1</v>
      </c>
      <c r="Z6" s="1">
        <f t="shared" si="2"/>
        <v>1</v>
      </c>
      <c r="AA6" s="34">
        <f t="shared" si="3"/>
        <v>42825</v>
      </c>
      <c r="AB6" s="35">
        <f t="shared" si="4"/>
        <v>42368</v>
      </c>
    </row>
    <row r="7" spans="1:28">
      <c r="A7" s="8" t="s">
        <v>5</v>
      </c>
      <c r="B7" s="11">
        <v>14833</v>
      </c>
      <c r="C7" s="12">
        <v>339</v>
      </c>
      <c r="D7" s="12">
        <v>825</v>
      </c>
      <c r="E7" s="12">
        <v>399</v>
      </c>
      <c r="F7" s="12">
        <v>109</v>
      </c>
      <c r="G7" s="12">
        <v>329</v>
      </c>
      <c r="H7" s="12">
        <v>311</v>
      </c>
      <c r="I7" s="12">
        <v>33</v>
      </c>
      <c r="J7" s="12">
        <v>0</v>
      </c>
      <c r="K7" s="13">
        <v>1320</v>
      </c>
      <c r="L7" s="12">
        <v>115</v>
      </c>
      <c r="M7" s="12">
        <v>3936</v>
      </c>
      <c r="N7" s="12">
        <v>1723</v>
      </c>
      <c r="O7" s="12">
        <v>349</v>
      </c>
      <c r="P7" s="12">
        <v>509</v>
      </c>
      <c r="Q7" s="12">
        <v>651</v>
      </c>
      <c r="R7" s="13">
        <v>517</v>
      </c>
      <c r="S7" s="12">
        <f t="shared" si="5"/>
        <v>16505</v>
      </c>
      <c r="T7" s="12">
        <f t="shared" si="6"/>
        <v>426</v>
      </c>
      <c r="U7" s="12">
        <f t="shared" si="7"/>
        <v>2052</v>
      </c>
      <c r="V7" s="12">
        <f t="shared" si="8"/>
        <v>3936</v>
      </c>
      <c r="W7" s="12">
        <f t="shared" si="9"/>
        <v>2478</v>
      </c>
      <c r="X7" s="13">
        <f t="shared" si="0"/>
        <v>6414</v>
      </c>
      <c r="Y7" s="1">
        <f t="shared" si="1"/>
        <v>1</v>
      </c>
      <c r="Z7" s="1">
        <f t="shared" si="2"/>
        <v>1</v>
      </c>
      <c r="AA7" s="34">
        <f t="shared" si="3"/>
        <v>14027</v>
      </c>
      <c r="AB7" s="35">
        <f t="shared" si="4"/>
        <v>10091</v>
      </c>
    </row>
    <row r="8" spans="1:28">
      <c r="A8" s="8" t="s">
        <v>6</v>
      </c>
      <c r="B8" s="11">
        <v>301348</v>
      </c>
      <c r="C8" s="12">
        <v>152947</v>
      </c>
      <c r="D8" s="12">
        <v>4635</v>
      </c>
      <c r="E8" s="12">
        <v>25203</v>
      </c>
      <c r="F8" s="12">
        <v>1908</v>
      </c>
      <c r="G8" s="12">
        <v>16960</v>
      </c>
      <c r="H8" s="12">
        <v>864</v>
      </c>
      <c r="I8" s="12">
        <v>11890</v>
      </c>
      <c r="J8" s="12">
        <v>696</v>
      </c>
      <c r="K8" s="13">
        <v>15277</v>
      </c>
      <c r="L8" s="12">
        <v>1323</v>
      </c>
      <c r="M8" s="12">
        <v>48566</v>
      </c>
      <c r="N8" s="12">
        <v>10687</v>
      </c>
      <c r="O8" s="12">
        <v>246</v>
      </c>
      <c r="P8" s="12">
        <v>990</v>
      </c>
      <c r="Q8" s="12">
        <v>2629</v>
      </c>
      <c r="R8" s="13">
        <v>4542</v>
      </c>
      <c r="S8" s="12">
        <f t="shared" si="5"/>
        <v>486041</v>
      </c>
      <c r="T8" s="12">
        <f t="shared" si="6"/>
        <v>2187</v>
      </c>
      <c r="U8" s="12">
        <f t="shared" si="7"/>
        <v>27647</v>
      </c>
      <c r="V8" s="12">
        <f t="shared" si="8"/>
        <v>49262</v>
      </c>
      <c r="W8" s="12">
        <f t="shared" si="9"/>
        <v>29834</v>
      </c>
      <c r="X8" s="13">
        <f t="shared" si="0"/>
        <v>79096</v>
      </c>
      <c r="Y8" s="1">
        <f t="shared" si="1"/>
        <v>1</v>
      </c>
      <c r="Z8" s="1">
        <f t="shared" si="2"/>
        <v>1</v>
      </c>
      <c r="AA8" s="34">
        <f t="shared" si="3"/>
        <v>456207</v>
      </c>
      <c r="AB8" s="35">
        <f t="shared" si="4"/>
        <v>406945</v>
      </c>
    </row>
    <row r="9" spans="1:28">
      <c r="A9" s="8" t="s">
        <v>7</v>
      </c>
      <c r="B9" s="11">
        <v>29756</v>
      </c>
      <c r="C9" s="12">
        <v>8027</v>
      </c>
      <c r="D9" s="12">
        <v>7124</v>
      </c>
      <c r="E9" s="12">
        <v>2332</v>
      </c>
      <c r="F9" s="12">
        <v>327</v>
      </c>
      <c r="G9" s="12">
        <v>486</v>
      </c>
      <c r="H9" s="12">
        <v>3812</v>
      </c>
      <c r="I9" s="12">
        <v>1014</v>
      </c>
      <c r="J9" s="12">
        <v>316</v>
      </c>
      <c r="K9" s="13">
        <v>4316</v>
      </c>
      <c r="L9" s="12">
        <v>2270</v>
      </c>
      <c r="M9" s="12">
        <v>13731</v>
      </c>
      <c r="N9" s="12">
        <v>9845</v>
      </c>
      <c r="O9" s="12">
        <v>450</v>
      </c>
      <c r="P9" s="12">
        <v>2249</v>
      </c>
      <c r="Q9" s="12">
        <v>3941</v>
      </c>
      <c r="R9" s="13">
        <v>4278</v>
      </c>
      <c r="S9" s="12">
        <f t="shared" si="5"/>
        <v>47566</v>
      </c>
      <c r="T9" s="12">
        <f t="shared" si="6"/>
        <v>6082</v>
      </c>
      <c r="U9" s="12">
        <f t="shared" si="7"/>
        <v>10331</v>
      </c>
      <c r="V9" s="12">
        <f t="shared" si="8"/>
        <v>14047</v>
      </c>
      <c r="W9" s="12">
        <f t="shared" si="9"/>
        <v>16413</v>
      </c>
      <c r="X9" s="13">
        <f t="shared" si="0"/>
        <v>30460</v>
      </c>
      <c r="Y9" s="1">
        <f t="shared" si="1"/>
        <v>1</v>
      </c>
      <c r="Z9" s="1">
        <f t="shared" si="2"/>
        <v>1</v>
      </c>
      <c r="AA9" s="34">
        <f t="shared" si="3"/>
        <v>31153</v>
      </c>
      <c r="AB9" s="35">
        <f t="shared" si="4"/>
        <v>17106</v>
      </c>
    </row>
    <row r="10" spans="1:28">
      <c r="A10" s="8" t="s">
        <v>8</v>
      </c>
      <c r="B10" s="11">
        <v>33948</v>
      </c>
      <c r="C10" s="12">
        <v>2927</v>
      </c>
      <c r="D10" s="12">
        <v>11</v>
      </c>
      <c r="E10" s="12">
        <v>252</v>
      </c>
      <c r="F10" s="12">
        <v>75</v>
      </c>
      <c r="G10" s="12">
        <v>742</v>
      </c>
      <c r="H10" s="12">
        <v>0</v>
      </c>
      <c r="I10" s="12">
        <v>17</v>
      </c>
      <c r="J10" s="12">
        <v>0</v>
      </c>
      <c r="K10" s="13">
        <v>1507</v>
      </c>
      <c r="L10" s="12">
        <v>2</v>
      </c>
      <c r="M10" s="12">
        <v>3011</v>
      </c>
      <c r="N10" s="12">
        <v>76</v>
      </c>
      <c r="O10" s="12">
        <v>8</v>
      </c>
      <c r="P10" s="12" t="s">
        <v>57</v>
      </c>
      <c r="Q10" s="12">
        <v>32</v>
      </c>
      <c r="R10" s="13">
        <v>79</v>
      </c>
      <c r="S10" s="12">
        <f t="shared" si="5"/>
        <v>37213</v>
      </c>
      <c r="T10" s="12">
        <f t="shared" si="6"/>
        <v>2</v>
      </c>
      <c r="U10" s="12">
        <f t="shared" si="7"/>
        <v>818</v>
      </c>
      <c r="V10" s="12">
        <f t="shared" si="8"/>
        <v>3011</v>
      </c>
      <c r="W10" s="12">
        <f t="shared" si="9"/>
        <v>820</v>
      </c>
      <c r="X10" s="13">
        <f t="shared" si="0"/>
        <v>3831</v>
      </c>
      <c r="Y10" s="1">
        <f t="shared" si="1"/>
        <v>1</v>
      </c>
      <c r="Z10" s="1">
        <f t="shared" si="2"/>
        <v>1</v>
      </c>
      <c r="AA10" s="34">
        <f t="shared" si="3"/>
        <v>36393</v>
      </c>
      <c r="AB10" s="35">
        <f t="shared" si="4"/>
        <v>33382</v>
      </c>
    </row>
    <row r="11" spans="1:28">
      <c r="A11" s="8" t="s">
        <v>74</v>
      </c>
      <c r="B11" s="11">
        <v>11982</v>
      </c>
      <c r="C11" s="12">
        <v>1581</v>
      </c>
      <c r="D11" s="12">
        <v>83</v>
      </c>
      <c r="E11" s="12">
        <v>88</v>
      </c>
      <c r="F11" s="12">
        <v>20</v>
      </c>
      <c r="G11" s="12">
        <v>114</v>
      </c>
      <c r="H11" s="12">
        <v>14</v>
      </c>
      <c r="I11" s="12">
        <v>35</v>
      </c>
      <c r="J11" s="12">
        <v>0</v>
      </c>
      <c r="K11" s="13">
        <v>134</v>
      </c>
      <c r="L11" s="12">
        <v>2</v>
      </c>
      <c r="M11" s="12">
        <v>147</v>
      </c>
      <c r="N11" s="12">
        <v>159</v>
      </c>
      <c r="O11" s="12">
        <v>11</v>
      </c>
      <c r="P11" s="12">
        <v>22</v>
      </c>
      <c r="Q11" s="12">
        <v>45</v>
      </c>
      <c r="R11" s="13">
        <v>110</v>
      </c>
      <c r="S11" s="12">
        <f t="shared" si="5"/>
        <v>13754</v>
      </c>
      <c r="T11" s="12">
        <f t="shared" si="6"/>
        <v>16</v>
      </c>
      <c r="U11" s="12">
        <f t="shared" si="7"/>
        <v>273</v>
      </c>
      <c r="V11" s="12">
        <f t="shared" si="8"/>
        <v>147</v>
      </c>
      <c r="W11" s="12">
        <f t="shared" si="9"/>
        <v>289</v>
      </c>
      <c r="X11" s="13">
        <f t="shared" si="0"/>
        <v>436</v>
      </c>
      <c r="Y11" s="1">
        <f t="shared" si="1"/>
        <v>1</v>
      </c>
      <c r="Z11" s="1">
        <f t="shared" si="2"/>
        <v>1</v>
      </c>
      <c r="AA11" s="34">
        <f t="shared" si="3"/>
        <v>13465</v>
      </c>
      <c r="AB11" s="35">
        <f t="shared" si="4"/>
        <v>13318</v>
      </c>
    </row>
    <row r="12" spans="1:28">
      <c r="A12" s="8" t="s">
        <v>9</v>
      </c>
      <c r="B12" s="11">
        <v>12232</v>
      </c>
      <c r="C12" s="12">
        <v>486</v>
      </c>
      <c r="D12" s="12">
        <v>0</v>
      </c>
      <c r="E12" s="12">
        <v>46</v>
      </c>
      <c r="F12" s="12">
        <v>78</v>
      </c>
      <c r="G12" s="12">
        <v>257</v>
      </c>
      <c r="H12" s="12">
        <v>0</v>
      </c>
      <c r="I12" s="12">
        <v>118</v>
      </c>
      <c r="J12" s="12">
        <v>0</v>
      </c>
      <c r="K12" s="13">
        <v>0</v>
      </c>
      <c r="L12" s="12">
        <v>68</v>
      </c>
      <c r="M12" s="12">
        <v>727</v>
      </c>
      <c r="N12" s="12">
        <v>0</v>
      </c>
      <c r="O12" s="12">
        <v>55</v>
      </c>
      <c r="P12" s="12">
        <v>16</v>
      </c>
      <c r="Q12" s="12">
        <v>7</v>
      </c>
      <c r="R12" s="13">
        <v>1912</v>
      </c>
      <c r="S12" s="12">
        <f t="shared" si="5"/>
        <v>12842</v>
      </c>
      <c r="T12" s="12">
        <f t="shared" si="6"/>
        <v>68</v>
      </c>
      <c r="U12" s="12">
        <f t="shared" si="7"/>
        <v>257</v>
      </c>
      <c r="V12" s="12">
        <f t="shared" si="8"/>
        <v>727</v>
      </c>
      <c r="W12" s="12">
        <f t="shared" si="9"/>
        <v>325</v>
      </c>
      <c r="X12" s="13">
        <f t="shared" si="0"/>
        <v>1052</v>
      </c>
      <c r="Y12" s="1">
        <f t="shared" si="1"/>
        <v>1</v>
      </c>
      <c r="Z12" s="1">
        <f t="shared" si="2"/>
        <v>1</v>
      </c>
      <c r="AA12" s="34">
        <f t="shared" si="3"/>
        <v>12517</v>
      </c>
      <c r="AB12" s="35">
        <f t="shared" si="4"/>
        <v>11790</v>
      </c>
    </row>
    <row r="13" spans="1:28">
      <c r="A13" s="8" t="s">
        <v>10</v>
      </c>
      <c r="B13" s="11">
        <v>108670</v>
      </c>
      <c r="C13" s="12">
        <v>11074</v>
      </c>
      <c r="D13" s="12">
        <v>3584</v>
      </c>
      <c r="E13" s="12">
        <v>2179</v>
      </c>
      <c r="F13" s="12">
        <v>703</v>
      </c>
      <c r="G13" s="12">
        <v>12261</v>
      </c>
      <c r="H13" s="12">
        <v>3143</v>
      </c>
      <c r="I13" s="12">
        <v>132</v>
      </c>
      <c r="J13" s="12">
        <v>195</v>
      </c>
      <c r="K13" s="13">
        <v>18819</v>
      </c>
      <c r="L13" s="12">
        <v>30</v>
      </c>
      <c r="M13" s="12">
        <v>2374</v>
      </c>
      <c r="N13" s="12">
        <v>13873</v>
      </c>
      <c r="O13" s="12">
        <v>68</v>
      </c>
      <c r="P13" s="12">
        <v>1741</v>
      </c>
      <c r="Q13" s="12">
        <v>864</v>
      </c>
      <c r="R13" s="13">
        <v>1060</v>
      </c>
      <c r="S13" s="12">
        <f t="shared" si="5"/>
        <v>126210</v>
      </c>
      <c r="T13" s="12">
        <f t="shared" si="6"/>
        <v>3173</v>
      </c>
      <c r="U13" s="12">
        <f t="shared" si="7"/>
        <v>26134</v>
      </c>
      <c r="V13" s="12">
        <f t="shared" si="8"/>
        <v>2569</v>
      </c>
      <c r="W13" s="12">
        <f t="shared" si="9"/>
        <v>29307</v>
      </c>
      <c r="X13" s="13">
        <f t="shared" si="0"/>
        <v>31876</v>
      </c>
      <c r="Y13" s="1">
        <f t="shared" si="1"/>
        <v>1</v>
      </c>
      <c r="Z13" s="1">
        <f t="shared" si="2"/>
        <v>1</v>
      </c>
      <c r="AA13" s="34">
        <f t="shared" si="3"/>
        <v>96903</v>
      </c>
      <c r="AB13" s="35">
        <f t="shared" si="4"/>
        <v>94334</v>
      </c>
    </row>
    <row r="14" spans="1:28">
      <c r="A14" s="8" t="s">
        <v>11</v>
      </c>
      <c r="B14" s="11">
        <v>57443</v>
      </c>
      <c r="C14" s="12">
        <v>5261</v>
      </c>
      <c r="D14" s="12">
        <v>483</v>
      </c>
      <c r="E14" s="12">
        <v>2281</v>
      </c>
      <c r="F14" s="12">
        <v>467</v>
      </c>
      <c r="G14" s="12">
        <v>1223</v>
      </c>
      <c r="H14" s="12">
        <v>944</v>
      </c>
      <c r="I14" s="12">
        <v>731</v>
      </c>
      <c r="J14" s="12">
        <v>368</v>
      </c>
      <c r="K14" s="13">
        <v>3459</v>
      </c>
      <c r="L14" s="12">
        <v>5</v>
      </c>
      <c r="M14" s="12">
        <v>4142</v>
      </c>
      <c r="N14" s="12">
        <v>429</v>
      </c>
      <c r="O14" s="12">
        <v>450</v>
      </c>
      <c r="P14" s="12">
        <v>18</v>
      </c>
      <c r="Q14" s="12">
        <v>1154</v>
      </c>
      <c r="R14" s="13">
        <v>2392</v>
      </c>
      <c r="S14" s="12">
        <f t="shared" si="5"/>
        <v>65935</v>
      </c>
      <c r="T14" s="12">
        <f t="shared" si="6"/>
        <v>949</v>
      </c>
      <c r="U14" s="12">
        <f t="shared" si="7"/>
        <v>1652</v>
      </c>
      <c r="V14" s="12">
        <f t="shared" si="8"/>
        <v>4510</v>
      </c>
      <c r="W14" s="12">
        <f t="shared" si="9"/>
        <v>2601</v>
      </c>
      <c r="X14" s="13">
        <f t="shared" si="0"/>
        <v>7111</v>
      </c>
      <c r="Y14" s="1">
        <f t="shared" si="1"/>
        <v>1</v>
      </c>
      <c r="Z14" s="1">
        <f t="shared" si="2"/>
        <v>1</v>
      </c>
      <c r="AA14" s="34">
        <f t="shared" si="3"/>
        <v>63334</v>
      </c>
      <c r="AB14" s="35">
        <f t="shared" si="4"/>
        <v>58824</v>
      </c>
    </row>
    <row r="15" spans="1:28">
      <c r="A15" s="8" t="s">
        <v>12</v>
      </c>
      <c r="B15" s="11">
        <v>5117</v>
      </c>
      <c r="C15" s="12">
        <v>4883</v>
      </c>
      <c r="D15" s="12">
        <v>159</v>
      </c>
      <c r="E15" s="12">
        <v>541</v>
      </c>
      <c r="F15" s="12">
        <v>43</v>
      </c>
      <c r="G15" s="12">
        <v>0</v>
      </c>
      <c r="H15" s="12">
        <v>405</v>
      </c>
      <c r="I15" s="12">
        <v>0</v>
      </c>
      <c r="J15" s="12">
        <v>1723</v>
      </c>
      <c r="K15" s="13">
        <v>178</v>
      </c>
      <c r="L15" s="12">
        <v>59</v>
      </c>
      <c r="M15" s="12">
        <v>696</v>
      </c>
      <c r="N15" s="12">
        <v>1121</v>
      </c>
      <c r="O15" s="12">
        <v>894</v>
      </c>
      <c r="P15" s="12">
        <v>2613</v>
      </c>
      <c r="Q15" s="12">
        <v>11</v>
      </c>
      <c r="R15" s="13" t="s">
        <v>57</v>
      </c>
      <c r="S15" s="12">
        <f t="shared" si="5"/>
        <v>10743</v>
      </c>
      <c r="T15" s="12">
        <f t="shared" si="6"/>
        <v>464</v>
      </c>
      <c r="U15" s="12">
        <f t="shared" si="7"/>
        <v>1121</v>
      </c>
      <c r="V15" s="12">
        <f t="shared" si="8"/>
        <v>2419</v>
      </c>
      <c r="W15" s="12">
        <f t="shared" si="9"/>
        <v>1585</v>
      </c>
      <c r="X15" s="13">
        <f t="shared" si="0"/>
        <v>4004</v>
      </c>
      <c r="Y15" s="1">
        <f t="shared" si="1"/>
        <v>1</v>
      </c>
      <c r="Z15" s="1">
        <f t="shared" si="2"/>
        <v>1</v>
      </c>
      <c r="AA15" s="34">
        <f t="shared" si="3"/>
        <v>9158</v>
      </c>
      <c r="AB15" s="35">
        <f t="shared" si="4"/>
        <v>6739</v>
      </c>
    </row>
    <row r="16" spans="1:28">
      <c r="A16" s="8" t="s">
        <v>13</v>
      </c>
      <c r="B16" s="11">
        <v>7606</v>
      </c>
      <c r="C16" s="12">
        <v>816</v>
      </c>
      <c r="D16" s="12">
        <v>829</v>
      </c>
      <c r="E16" s="12">
        <v>1253</v>
      </c>
      <c r="F16" s="12">
        <v>21</v>
      </c>
      <c r="G16" s="12">
        <v>18</v>
      </c>
      <c r="H16" s="12">
        <v>0</v>
      </c>
      <c r="I16" s="12">
        <v>151</v>
      </c>
      <c r="J16" s="12">
        <v>0</v>
      </c>
      <c r="K16" s="13">
        <v>20</v>
      </c>
      <c r="L16" s="12">
        <v>2</v>
      </c>
      <c r="M16" s="12">
        <v>330</v>
      </c>
      <c r="N16" s="12">
        <v>1117</v>
      </c>
      <c r="O16" s="12">
        <v>236</v>
      </c>
      <c r="P16" s="12" t="s">
        <v>57</v>
      </c>
      <c r="Q16" s="12">
        <v>306</v>
      </c>
      <c r="R16" s="13">
        <v>416</v>
      </c>
      <c r="S16" s="12">
        <f t="shared" si="5"/>
        <v>10525</v>
      </c>
      <c r="T16" s="12">
        <f t="shared" si="6"/>
        <v>2</v>
      </c>
      <c r="U16" s="12">
        <f t="shared" si="7"/>
        <v>1135</v>
      </c>
      <c r="V16" s="12">
        <f t="shared" si="8"/>
        <v>330</v>
      </c>
      <c r="W16" s="12">
        <f t="shared" si="9"/>
        <v>1137</v>
      </c>
      <c r="X16" s="13">
        <f t="shared" si="0"/>
        <v>1467</v>
      </c>
      <c r="Y16" s="1">
        <f t="shared" si="1"/>
        <v>1</v>
      </c>
      <c r="Z16" s="1">
        <f t="shared" si="2"/>
        <v>1</v>
      </c>
      <c r="AA16" s="34">
        <f t="shared" si="3"/>
        <v>9388</v>
      </c>
      <c r="AB16" s="35">
        <f t="shared" si="4"/>
        <v>9058</v>
      </c>
    </row>
    <row r="17" spans="1:28">
      <c r="A17" s="8" t="s">
        <v>14</v>
      </c>
      <c r="B17" s="11">
        <v>83987</v>
      </c>
      <c r="C17" s="12">
        <v>5325</v>
      </c>
      <c r="D17" s="12">
        <v>8321</v>
      </c>
      <c r="E17" s="12">
        <v>2986</v>
      </c>
      <c r="F17" s="12">
        <v>1250</v>
      </c>
      <c r="G17" s="12">
        <v>3727</v>
      </c>
      <c r="H17" s="12">
        <v>2660</v>
      </c>
      <c r="I17" s="12">
        <v>617</v>
      </c>
      <c r="J17" s="12">
        <v>518</v>
      </c>
      <c r="K17" s="13">
        <v>7266</v>
      </c>
      <c r="L17" s="12">
        <v>5336</v>
      </c>
      <c r="M17" s="12">
        <v>18739</v>
      </c>
      <c r="N17" s="12">
        <v>1688</v>
      </c>
      <c r="O17" s="12">
        <v>3116</v>
      </c>
      <c r="P17" s="12">
        <v>1401</v>
      </c>
      <c r="Q17" s="12">
        <v>262</v>
      </c>
      <c r="R17" s="13">
        <v>2185</v>
      </c>
      <c r="S17" s="12">
        <f t="shared" si="5"/>
        <v>101869</v>
      </c>
      <c r="T17" s="12">
        <f t="shared" si="6"/>
        <v>7996</v>
      </c>
      <c r="U17" s="12">
        <f t="shared" si="7"/>
        <v>5415</v>
      </c>
      <c r="V17" s="12">
        <f t="shared" si="8"/>
        <v>19257</v>
      </c>
      <c r="W17" s="12">
        <f t="shared" si="9"/>
        <v>13411</v>
      </c>
      <c r="X17" s="13">
        <f t="shared" si="0"/>
        <v>32668</v>
      </c>
      <c r="Y17" s="1">
        <f t="shared" si="1"/>
        <v>1</v>
      </c>
      <c r="Z17" s="1">
        <f t="shared" si="2"/>
        <v>1</v>
      </c>
      <c r="AA17" s="34">
        <f t="shared" si="3"/>
        <v>88458</v>
      </c>
      <c r="AB17" s="35">
        <f t="shared" si="4"/>
        <v>69201</v>
      </c>
    </row>
    <row r="18" spans="1:28">
      <c r="A18" s="8" t="s">
        <v>15</v>
      </c>
      <c r="B18" s="11">
        <v>52578</v>
      </c>
      <c r="C18" s="12">
        <v>3866</v>
      </c>
      <c r="D18" s="12">
        <v>6250</v>
      </c>
      <c r="E18" s="12">
        <v>2642</v>
      </c>
      <c r="F18" s="12">
        <v>489</v>
      </c>
      <c r="G18" s="12">
        <v>1378</v>
      </c>
      <c r="H18" s="12">
        <v>3964</v>
      </c>
      <c r="I18" s="12">
        <v>17</v>
      </c>
      <c r="J18" s="12">
        <v>1531</v>
      </c>
      <c r="K18" s="13">
        <v>216</v>
      </c>
      <c r="L18" s="11">
        <v>3119</v>
      </c>
      <c r="M18" s="12">
        <v>5930</v>
      </c>
      <c r="N18" s="12">
        <v>977</v>
      </c>
      <c r="O18" s="12">
        <v>2068</v>
      </c>
      <c r="P18" s="12">
        <v>621</v>
      </c>
      <c r="Q18" s="12">
        <v>133</v>
      </c>
      <c r="R18" s="13">
        <v>332</v>
      </c>
      <c r="S18" s="12">
        <f t="shared" si="5"/>
        <v>65825</v>
      </c>
      <c r="T18" s="12">
        <f t="shared" si="6"/>
        <v>7083</v>
      </c>
      <c r="U18" s="12">
        <f t="shared" si="7"/>
        <v>2355</v>
      </c>
      <c r="V18" s="12">
        <f t="shared" si="8"/>
        <v>7461</v>
      </c>
      <c r="W18" s="12">
        <f t="shared" si="9"/>
        <v>9438</v>
      </c>
      <c r="X18" s="13">
        <f t="shared" si="0"/>
        <v>16899</v>
      </c>
      <c r="Y18" s="1">
        <f t="shared" si="1"/>
        <v>1</v>
      </c>
      <c r="Z18" s="1">
        <f t="shared" si="2"/>
        <v>1</v>
      </c>
      <c r="AA18" s="34">
        <f t="shared" si="3"/>
        <v>56387</v>
      </c>
      <c r="AB18" s="35">
        <f t="shared" si="4"/>
        <v>48926</v>
      </c>
    </row>
    <row r="19" spans="1:28">
      <c r="A19" s="8" t="s">
        <v>16</v>
      </c>
      <c r="B19" s="11">
        <v>18845</v>
      </c>
      <c r="C19" s="12">
        <v>745</v>
      </c>
      <c r="D19" s="12">
        <v>3859</v>
      </c>
      <c r="E19" s="12">
        <v>1022</v>
      </c>
      <c r="F19" s="12">
        <v>133</v>
      </c>
      <c r="G19" s="12">
        <v>233</v>
      </c>
      <c r="H19" s="12">
        <v>2140</v>
      </c>
      <c r="I19" s="12">
        <v>13</v>
      </c>
      <c r="J19" s="12">
        <v>27</v>
      </c>
      <c r="K19" s="13">
        <v>619</v>
      </c>
      <c r="L19" s="11">
        <v>28</v>
      </c>
      <c r="M19" s="12">
        <v>4260</v>
      </c>
      <c r="N19" s="12">
        <v>307</v>
      </c>
      <c r="O19" s="12">
        <v>4197</v>
      </c>
      <c r="P19" s="12">
        <v>823</v>
      </c>
      <c r="Q19" s="12">
        <v>50</v>
      </c>
      <c r="R19" s="13">
        <v>1090</v>
      </c>
      <c r="S19" s="12">
        <f t="shared" si="5"/>
        <v>24604</v>
      </c>
      <c r="T19" s="12">
        <f t="shared" si="6"/>
        <v>2168</v>
      </c>
      <c r="U19" s="12">
        <f t="shared" si="7"/>
        <v>540</v>
      </c>
      <c r="V19" s="12">
        <f t="shared" si="8"/>
        <v>4287</v>
      </c>
      <c r="W19" s="12">
        <f t="shared" si="9"/>
        <v>2708</v>
      </c>
      <c r="X19" s="13">
        <f t="shared" si="0"/>
        <v>6995</v>
      </c>
      <c r="Y19" s="1">
        <f t="shared" si="1"/>
        <v>1</v>
      </c>
      <c r="Z19" s="1">
        <f t="shared" si="2"/>
        <v>1</v>
      </c>
      <c r="AA19" s="34">
        <f t="shared" si="3"/>
        <v>21896</v>
      </c>
      <c r="AB19" s="35">
        <f t="shared" si="4"/>
        <v>17609</v>
      </c>
    </row>
    <row r="20" spans="1:28">
      <c r="A20" s="8" t="s">
        <v>17</v>
      </c>
      <c r="B20" s="11">
        <v>16339</v>
      </c>
      <c r="C20" s="12">
        <v>618</v>
      </c>
      <c r="D20" s="12">
        <v>1981</v>
      </c>
      <c r="E20" s="12">
        <v>663</v>
      </c>
      <c r="F20" s="12">
        <v>157</v>
      </c>
      <c r="G20" s="12">
        <v>4339</v>
      </c>
      <c r="H20" s="12">
        <v>3070</v>
      </c>
      <c r="I20" s="12">
        <v>112</v>
      </c>
      <c r="J20" s="12">
        <v>2229</v>
      </c>
      <c r="K20" s="13">
        <v>3572</v>
      </c>
      <c r="L20" s="11">
        <v>272</v>
      </c>
      <c r="M20" s="12">
        <v>8467</v>
      </c>
      <c r="N20" s="12">
        <v>3175</v>
      </c>
      <c r="O20" s="12">
        <v>1318</v>
      </c>
      <c r="P20" s="12">
        <v>163</v>
      </c>
      <c r="Q20" s="12">
        <v>24</v>
      </c>
      <c r="R20" s="13">
        <v>1434</v>
      </c>
      <c r="S20" s="12">
        <f t="shared" si="5"/>
        <v>19758</v>
      </c>
      <c r="T20" s="12">
        <f t="shared" si="6"/>
        <v>3342</v>
      </c>
      <c r="U20" s="12">
        <f t="shared" si="7"/>
        <v>7514</v>
      </c>
      <c r="V20" s="12">
        <f t="shared" si="8"/>
        <v>10696</v>
      </c>
      <c r="W20" s="12">
        <f t="shared" si="9"/>
        <v>10856</v>
      </c>
      <c r="X20" s="13">
        <f t="shared" si="0"/>
        <v>21552</v>
      </c>
      <c r="Y20" s="1">
        <f t="shared" si="1"/>
        <v>1</v>
      </c>
      <c r="Z20" s="1">
        <f t="shared" si="2"/>
        <v>0</v>
      </c>
      <c r="AA20" s="34">
        <f t="shared" si="3"/>
        <v>8902</v>
      </c>
      <c r="AB20" s="35">
        <f t="shared" si="4"/>
        <v>-1794</v>
      </c>
    </row>
    <row r="21" spans="1:28">
      <c r="A21" s="8" t="s">
        <v>18</v>
      </c>
      <c r="B21" s="11">
        <v>23681</v>
      </c>
      <c r="C21" s="12">
        <v>1722</v>
      </c>
      <c r="D21" s="12">
        <v>0</v>
      </c>
      <c r="E21" s="12">
        <v>786</v>
      </c>
      <c r="F21" s="12">
        <v>171</v>
      </c>
      <c r="G21" s="12">
        <v>482</v>
      </c>
      <c r="H21" s="12">
        <v>2261</v>
      </c>
      <c r="I21" s="12">
        <v>13</v>
      </c>
      <c r="J21" s="12">
        <v>19</v>
      </c>
      <c r="K21" s="13">
        <v>287</v>
      </c>
      <c r="L21" s="11">
        <v>12235</v>
      </c>
      <c r="M21" s="12">
        <v>4198</v>
      </c>
      <c r="N21" s="12">
        <v>1536</v>
      </c>
      <c r="O21" s="12">
        <v>449</v>
      </c>
      <c r="P21" s="12">
        <v>133</v>
      </c>
      <c r="Q21" s="12">
        <v>199</v>
      </c>
      <c r="R21" s="13">
        <v>1351</v>
      </c>
      <c r="S21" s="12">
        <f t="shared" si="5"/>
        <v>26360</v>
      </c>
      <c r="T21" s="12">
        <f t="shared" si="6"/>
        <v>14496</v>
      </c>
      <c r="U21" s="12">
        <f t="shared" si="7"/>
        <v>2018</v>
      </c>
      <c r="V21" s="12">
        <f t="shared" si="8"/>
        <v>4217</v>
      </c>
      <c r="W21" s="12">
        <f t="shared" si="9"/>
        <v>16514</v>
      </c>
      <c r="X21" s="13">
        <f t="shared" si="0"/>
        <v>20731</v>
      </c>
      <c r="Y21" s="1">
        <f t="shared" si="1"/>
        <v>1</v>
      </c>
      <c r="Z21" s="1">
        <f t="shared" si="2"/>
        <v>1</v>
      </c>
      <c r="AA21" s="34">
        <f t="shared" si="3"/>
        <v>9846</v>
      </c>
      <c r="AB21" s="35">
        <f t="shared" si="4"/>
        <v>5629</v>
      </c>
    </row>
    <row r="22" spans="1:28">
      <c r="A22" s="8" t="s">
        <v>19</v>
      </c>
      <c r="B22" s="11">
        <v>19657</v>
      </c>
      <c r="C22" s="12">
        <v>3648</v>
      </c>
      <c r="D22" s="12">
        <v>132</v>
      </c>
      <c r="E22" s="12">
        <v>1053</v>
      </c>
      <c r="F22" s="12">
        <v>144</v>
      </c>
      <c r="G22" s="12">
        <v>1408</v>
      </c>
      <c r="H22" s="12">
        <v>203</v>
      </c>
      <c r="I22" s="12">
        <v>32</v>
      </c>
      <c r="J22" s="12">
        <v>461</v>
      </c>
      <c r="K22" s="13">
        <v>1290</v>
      </c>
      <c r="L22" s="11">
        <v>1418</v>
      </c>
      <c r="M22" s="12">
        <v>45123</v>
      </c>
      <c r="N22" s="12">
        <v>23604</v>
      </c>
      <c r="O22" s="12">
        <v>141</v>
      </c>
      <c r="P22" s="12">
        <v>67</v>
      </c>
      <c r="Q22" s="12">
        <v>589</v>
      </c>
      <c r="R22" s="13">
        <v>2667</v>
      </c>
      <c r="S22" s="12">
        <f t="shared" si="5"/>
        <v>24634</v>
      </c>
      <c r="T22" s="12">
        <f t="shared" si="6"/>
        <v>1621</v>
      </c>
      <c r="U22" s="12">
        <f t="shared" si="7"/>
        <v>25012</v>
      </c>
      <c r="V22" s="12">
        <f t="shared" si="8"/>
        <v>45584</v>
      </c>
      <c r="W22" s="12">
        <f t="shared" si="9"/>
        <v>26633</v>
      </c>
      <c r="X22" s="13">
        <f t="shared" si="0"/>
        <v>72217</v>
      </c>
      <c r="Y22" s="1">
        <f t="shared" si="1"/>
        <v>0</v>
      </c>
      <c r="Z22" s="1">
        <f t="shared" si="2"/>
        <v>0</v>
      </c>
      <c r="AA22" s="34">
        <f t="shared" si="3"/>
        <v>-1999</v>
      </c>
      <c r="AB22" s="35">
        <f t="shared" si="4"/>
        <v>-47583</v>
      </c>
    </row>
    <row r="23" spans="1:28">
      <c r="A23" s="8" t="s">
        <v>20</v>
      </c>
      <c r="B23" s="11">
        <v>8084</v>
      </c>
      <c r="C23" s="12">
        <v>770</v>
      </c>
      <c r="D23" s="12">
        <v>1234</v>
      </c>
      <c r="E23" s="12">
        <v>413</v>
      </c>
      <c r="F23" s="12">
        <v>23</v>
      </c>
      <c r="G23" s="12">
        <v>150</v>
      </c>
      <c r="H23" s="12">
        <v>2</v>
      </c>
      <c r="I23" s="12">
        <v>163</v>
      </c>
      <c r="J23" s="12">
        <v>12</v>
      </c>
      <c r="K23" s="13">
        <v>207</v>
      </c>
      <c r="L23" s="11">
        <v>2</v>
      </c>
      <c r="M23" s="12">
        <v>1616</v>
      </c>
      <c r="N23" s="12">
        <v>92</v>
      </c>
      <c r="O23" s="12" t="s">
        <v>57</v>
      </c>
      <c r="P23" s="12" t="s">
        <v>57</v>
      </c>
      <c r="Q23" s="12">
        <v>589</v>
      </c>
      <c r="R23" s="13">
        <v>606</v>
      </c>
      <c r="S23" s="12">
        <f t="shared" si="5"/>
        <v>10524</v>
      </c>
      <c r="T23" s="12">
        <f t="shared" si="6"/>
        <v>4</v>
      </c>
      <c r="U23" s="12">
        <f t="shared" si="7"/>
        <v>242</v>
      </c>
      <c r="V23" s="12">
        <f t="shared" si="8"/>
        <v>1628</v>
      </c>
      <c r="W23" s="12">
        <f t="shared" si="9"/>
        <v>246</v>
      </c>
      <c r="X23" s="13">
        <f t="shared" si="0"/>
        <v>1874</v>
      </c>
      <c r="Y23" s="1">
        <f t="shared" si="1"/>
        <v>1</v>
      </c>
      <c r="Z23" s="1">
        <f t="shared" si="2"/>
        <v>1</v>
      </c>
      <c r="AA23" s="34">
        <f t="shared" si="3"/>
        <v>10278</v>
      </c>
      <c r="AB23" s="35">
        <f t="shared" si="4"/>
        <v>8650</v>
      </c>
    </row>
    <row r="24" spans="1:28">
      <c r="A24" s="8" t="s">
        <v>21</v>
      </c>
      <c r="B24" s="11">
        <v>67061</v>
      </c>
      <c r="C24" s="12">
        <v>7279</v>
      </c>
      <c r="D24" s="12">
        <v>630</v>
      </c>
      <c r="E24" s="12">
        <v>898</v>
      </c>
      <c r="F24" s="12">
        <v>262</v>
      </c>
      <c r="G24" s="12">
        <v>1369</v>
      </c>
      <c r="H24" s="12">
        <v>2415</v>
      </c>
      <c r="I24" s="12">
        <v>3</v>
      </c>
      <c r="J24" s="12">
        <v>51</v>
      </c>
      <c r="K24" s="13">
        <v>1307</v>
      </c>
      <c r="L24" s="11">
        <v>731</v>
      </c>
      <c r="M24" s="12">
        <v>381</v>
      </c>
      <c r="N24" s="12">
        <v>927</v>
      </c>
      <c r="O24" s="12">
        <v>88</v>
      </c>
      <c r="P24" s="12">
        <v>13</v>
      </c>
      <c r="Q24" s="12">
        <v>58</v>
      </c>
      <c r="R24" s="13">
        <v>252</v>
      </c>
      <c r="S24" s="12">
        <f t="shared" si="5"/>
        <v>76130</v>
      </c>
      <c r="T24" s="12">
        <f t="shared" si="6"/>
        <v>3146</v>
      </c>
      <c r="U24" s="12">
        <f t="shared" si="7"/>
        <v>2296</v>
      </c>
      <c r="V24" s="12">
        <f t="shared" si="8"/>
        <v>432</v>
      </c>
      <c r="W24" s="12">
        <f t="shared" si="9"/>
        <v>5442</v>
      </c>
      <c r="X24" s="13">
        <f t="shared" si="0"/>
        <v>5874</v>
      </c>
      <c r="Y24" s="1">
        <f t="shared" si="1"/>
        <v>1</v>
      </c>
      <c r="Z24" s="1">
        <f t="shared" si="2"/>
        <v>1</v>
      </c>
      <c r="AA24" s="34">
        <f t="shared" si="3"/>
        <v>70688</v>
      </c>
      <c r="AB24" s="35">
        <f t="shared" si="4"/>
        <v>70256</v>
      </c>
    </row>
    <row r="25" spans="1:28">
      <c r="A25" s="8" t="s">
        <v>22</v>
      </c>
      <c r="B25" s="11">
        <v>80373</v>
      </c>
      <c r="C25" s="12">
        <v>19635</v>
      </c>
      <c r="D25" s="12">
        <v>1652</v>
      </c>
      <c r="E25" s="12">
        <v>1993</v>
      </c>
      <c r="F25" s="12">
        <v>274</v>
      </c>
      <c r="G25" s="12">
        <v>3720</v>
      </c>
      <c r="H25" s="12">
        <v>1573</v>
      </c>
      <c r="I25" s="12">
        <v>1738</v>
      </c>
      <c r="J25" s="12">
        <v>460</v>
      </c>
      <c r="K25" s="13">
        <v>9603</v>
      </c>
      <c r="L25" s="11" t="s">
        <v>57</v>
      </c>
      <c r="M25" s="12">
        <v>1270</v>
      </c>
      <c r="N25" s="12">
        <v>406</v>
      </c>
      <c r="O25" s="12">
        <v>1</v>
      </c>
      <c r="P25" s="12">
        <v>104</v>
      </c>
      <c r="Q25" s="12">
        <v>752</v>
      </c>
      <c r="R25" s="13">
        <v>6310</v>
      </c>
      <c r="S25" s="12">
        <f t="shared" si="5"/>
        <v>103927</v>
      </c>
      <c r="T25" s="12">
        <f t="shared" si="6"/>
        <v>1573</v>
      </c>
      <c r="U25" s="12">
        <f t="shared" si="7"/>
        <v>4126</v>
      </c>
      <c r="V25" s="12">
        <f t="shared" si="8"/>
        <v>1730</v>
      </c>
      <c r="W25" s="12">
        <f t="shared" si="9"/>
        <v>5699</v>
      </c>
      <c r="X25" s="13">
        <f t="shared" si="0"/>
        <v>7429</v>
      </c>
      <c r="Y25" s="1">
        <f t="shared" si="1"/>
        <v>1</v>
      </c>
      <c r="Z25" s="1">
        <f t="shared" si="2"/>
        <v>1</v>
      </c>
      <c r="AA25" s="34">
        <f t="shared" si="3"/>
        <v>98228</v>
      </c>
      <c r="AB25" s="35">
        <f t="shared" si="4"/>
        <v>96498</v>
      </c>
    </row>
    <row r="26" spans="1:28">
      <c r="A26" s="8" t="s">
        <v>23</v>
      </c>
      <c r="B26" s="11">
        <v>87013</v>
      </c>
      <c r="C26" s="12">
        <v>5898</v>
      </c>
      <c r="D26" s="12">
        <v>4559</v>
      </c>
      <c r="E26" s="12">
        <v>3517</v>
      </c>
      <c r="F26" s="12">
        <v>279</v>
      </c>
      <c r="G26" s="12">
        <v>2746</v>
      </c>
      <c r="H26" s="12">
        <v>3694</v>
      </c>
      <c r="I26" s="12">
        <v>6856</v>
      </c>
      <c r="J26" s="12">
        <v>67</v>
      </c>
      <c r="K26" s="13">
        <v>3930</v>
      </c>
      <c r="L26" s="11">
        <v>82</v>
      </c>
      <c r="M26" s="12">
        <v>4175</v>
      </c>
      <c r="N26" s="12">
        <v>1047</v>
      </c>
      <c r="O26" s="12">
        <v>665</v>
      </c>
      <c r="P26" s="12">
        <v>44</v>
      </c>
      <c r="Q26" s="12">
        <v>891</v>
      </c>
      <c r="R26" s="13">
        <v>13564</v>
      </c>
      <c r="S26" s="12">
        <f t="shared" si="5"/>
        <v>101266</v>
      </c>
      <c r="T26" s="12">
        <f t="shared" si="6"/>
        <v>3776</v>
      </c>
      <c r="U26" s="12">
        <f t="shared" si="7"/>
        <v>3793</v>
      </c>
      <c r="V26" s="12">
        <f t="shared" si="8"/>
        <v>4242</v>
      </c>
      <c r="W26" s="12">
        <f t="shared" si="9"/>
        <v>7569</v>
      </c>
      <c r="X26" s="13">
        <f t="shared" si="0"/>
        <v>11811</v>
      </c>
      <c r="Y26" s="1">
        <f t="shared" si="1"/>
        <v>1</v>
      </c>
      <c r="Z26" s="1">
        <f t="shared" si="2"/>
        <v>1</v>
      </c>
      <c r="AA26" s="34">
        <f t="shared" si="3"/>
        <v>93697</v>
      </c>
      <c r="AB26" s="35">
        <f t="shared" si="4"/>
        <v>89455</v>
      </c>
    </row>
    <row r="27" spans="1:28">
      <c r="A27" s="8" t="s">
        <v>24</v>
      </c>
      <c r="B27" s="11">
        <v>43808</v>
      </c>
      <c r="C27" s="12">
        <v>3800</v>
      </c>
      <c r="D27" s="12">
        <v>1966</v>
      </c>
      <c r="E27" s="12">
        <v>2772</v>
      </c>
      <c r="F27" s="12">
        <v>165</v>
      </c>
      <c r="G27" s="12">
        <v>412</v>
      </c>
      <c r="H27" s="12">
        <v>1722</v>
      </c>
      <c r="I27" s="12">
        <v>946</v>
      </c>
      <c r="J27" s="12">
        <v>9</v>
      </c>
      <c r="K27" s="13">
        <v>2186</v>
      </c>
      <c r="L27" s="11">
        <v>201</v>
      </c>
      <c r="M27" s="12">
        <v>6570</v>
      </c>
      <c r="N27" s="12">
        <v>360</v>
      </c>
      <c r="O27" s="12">
        <v>977</v>
      </c>
      <c r="P27" s="12">
        <v>369</v>
      </c>
      <c r="Q27" s="12">
        <v>277</v>
      </c>
      <c r="R27" s="13">
        <v>623</v>
      </c>
      <c r="S27" s="12">
        <f t="shared" si="5"/>
        <v>52511</v>
      </c>
      <c r="T27" s="12">
        <f t="shared" si="6"/>
        <v>1923</v>
      </c>
      <c r="U27" s="12">
        <f t="shared" si="7"/>
        <v>772</v>
      </c>
      <c r="V27" s="12">
        <f t="shared" si="8"/>
        <v>6579</v>
      </c>
      <c r="W27" s="12">
        <f t="shared" si="9"/>
        <v>2695</v>
      </c>
      <c r="X27" s="13">
        <f t="shared" si="0"/>
        <v>9274</v>
      </c>
      <c r="Y27" s="1">
        <f t="shared" si="1"/>
        <v>1</v>
      </c>
      <c r="Z27" s="1">
        <f t="shared" si="2"/>
        <v>1</v>
      </c>
      <c r="AA27" s="34">
        <f t="shared" si="3"/>
        <v>49816</v>
      </c>
      <c r="AB27" s="35">
        <f t="shared" si="4"/>
        <v>43237</v>
      </c>
    </row>
    <row r="28" spans="1:28">
      <c r="A28" s="8" t="s">
        <v>25</v>
      </c>
      <c r="B28" s="11">
        <v>15039</v>
      </c>
      <c r="C28" s="12">
        <v>1266</v>
      </c>
      <c r="D28" s="12">
        <v>103</v>
      </c>
      <c r="E28" s="12">
        <v>510</v>
      </c>
      <c r="F28" s="12">
        <v>100</v>
      </c>
      <c r="G28" s="12">
        <v>1302</v>
      </c>
      <c r="H28" s="12">
        <v>141</v>
      </c>
      <c r="I28" s="12">
        <v>26</v>
      </c>
      <c r="J28" s="12">
        <v>1</v>
      </c>
      <c r="K28" s="13">
        <v>620</v>
      </c>
      <c r="L28" s="11">
        <v>533</v>
      </c>
      <c r="M28" s="12">
        <v>5927</v>
      </c>
      <c r="N28" s="12">
        <v>2789</v>
      </c>
      <c r="O28" s="12">
        <v>197</v>
      </c>
      <c r="P28" s="12">
        <v>407</v>
      </c>
      <c r="Q28" s="12">
        <v>852</v>
      </c>
      <c r="R28" s="13">
        <v>1562</v>
      </c>
      <c r="S28" s="12">
        <f t="shared" si="5"/>
        <v>17018</v>
      </c>
      <c r="T28" s="12">
        <f t="shared" si="6"/>
        <v>674</v>
      </c>
      <c r="U28" s="12">
        <f t="shared" si="7"/>
        <v>4091</v>
      </c>
      <c r="V28" s="12">
        <f t="shared" si="8"/>
        <v>5928</v>
      </c>
      <c r="W28" s="12">
        <f t="shared" si="9"/>
        <v>4765</v>
      </c>
      <c r="X28" s="13">
        <f t="shared" si="0"/>
        <v>10693</v>
      </c>
      <c r="Y28" s="1">
        <f t="shared" si="1"/>
        <v>1</v>
      </c>
      <c r="Z28" s="1">
        <f t="shared" si="2"/>
        <v>1</v>
      </c>
      <c r="AA28" s="34">
        <f t="shared" si="3"/>
        <v>12253</v>
      </c>
      <c r="AB28" s="35">
        <f t="shared" si="4"/>
        <v>6325</v>
      </c>
    </row>
    <row r="29" spans="1:28">
      <c r="A29" s="8" t="s">
        <v>26</v>
      </c>
      <c r="B29" s="11">
        <v>37834</v>
      </c>
      <c r="C29" s="12">
        <v>3148</v>
      </c>
      <c r="D29" s="12">
        <v>1035</v>
      </c>
      <c r="E29" s="12">
        <v>941</v>
      </c>
      <c r="F29" s="12">
        <v>343</v>
      </c>
      <c r="G29" s="12">
        <v>361</v>
      </c>
      <c r="H29" s="12">
        <v>2856</v>
      </c>
      <c r="I29" s="12">
        <v>293</v>
      </c>
      <c r="J29" s="12">
        <v>29</v>
      </c>
      <c r="K29" s="13">
        <v>1591</v>
      </c>
      <c r="L29" s="11">
        <v>220</v>
      </c>
      <c r="M29" s="12">
        <v>3206</v>
      </c>
      <c r="N29" s="12">
        <v>195</v>
      </c>
      <c r="O29" s="12">
        <v>1940</v>
      </c>
      <c r="P29" s="12">
        <v>895</v>
      </c>
      <c r="Q29" s="12">
        <v>323</v>
      </c>
      <c r="R29" s="13">
        <v>1004</v>
      </c>
      <c r="S29" s="12">
        <f t="shared" si="5"/>
        <v>43301</v>
      </c>
      <c r="T29" s="12">
        <f t="shared" si="6"/>
        <v>3076</v>
      </c>
      <c r="U29" s="12">
        <f t="shared" si="7"/>
        <v>556</v>
      </c>
      <c r="V29" s="12">
        <f t="shared" si="8"/>
        <v>3235</v>
      </c>
      <c r="W29" s="12">
        <f t="shared" si="9"/>
        <v>3632</v>
      </c>
      <c r="X29" s="13">
        <f t="shared" si="0"/>
        <v>6867</v>
      </c>
      <c r="Y29" s="1">
        <f t="shared" si="1"/>
        <v>1</v>
      </c>
      <c r="Z29" s="1">
        <f t="shared" si="2"/>
        <v>1</v>
      </c>
      <c r="AA29" s="34">
        <f t="shared" si="3"/>
        <v>39669</v>
      </c>
      <c r="AB29" s="35">
        <f t="shared" si="4"/>
        <v>36434</v>
      </c>
    </row>
    <row r="30" spans="1:28">
      <c r="A30" s="8" t="s">
        <v>27</v>
      </c>
      <c r="B30" s="11">
        <v>8049</v>
      </c>
      <c r="C30" s="12">
        <v>225</v>
      </c>
      <c r="D30" s="12">
        <v>43</v>
      </c>
      <c r="E30" s="12">
        <v>295</v>
      </c>
      <c r="F30" s="12">
        <v>37</v>
      </c>
      <c r="G30" s="12">
        <v>17</v>
      </c>
      <c r="H30" s="12">
        <v>481</v>
      </c>
      <c r="I30" s="12">
        <v>434</v>
      </c>
      <c r="J30" s="12">
        <v>20</v>
      </c>
      <c r="K30" s="13">
        <v>4</v>
      </c>
      <c r="L30" s="11">
        <v>1323</v>
      </c>
      <c r="M30" s="12">
        <v>2272</v>
      </c>
      <c r="N30" s="12">
        <v>985</v>
      </c>
      <c r="O30" s="12">
        <v>3</v>
      </c>
      <c r="P30" s="12" t="s">
        <v>57</v>
      </c>
      <c r="Q30" s="12">
        <v>230</v>
      </c>
      <c r="R30" s="13">
        <v>116</v>
      </c>
      <c r="S30" s="12">
        <f t="shared" si="5"/>
        <v>8649</v>
      </c>
      <c r="T30" s="12">
        <f t="shared" si="6"/>
        <v>1804</v>
      </c>
      <c r="U30" s="12">
        <f t="shared" si="7"/>
        <v>1002</v>
      </c>
      <c r="V30" s="12">
        <f t="shared" si="8"/>
        <v>2292</v>
      </c>
      <c r="W30" s="12">
        <f t="shared" si="9"/>
        <v>2806</v>
      </c>
      <c r="X30" s="13">
        <f t="shared" si="0"/>
        <v>5098</v>
      </c>
      <c r="Y30" s="1">
        <f t="shared" si="1"/>
        <v>1</v>
      </c>
      <c r="Z30" s="1">
        <f t="shared" si="2"/>
        <v>1</v>
      </c>
      <c r="AA30" s="34">
        <f t="shared" si="3"/>
        <v>5843</v>
      </c>
      <c r="AB30" s="35">
        <f t="shared" si="4"/>
        <v>3551</v>
      </c>
    </row>
    <row r="31" spans="1:28">
      <c r="A31" s="8" t="s">
        <v>28</v>
      </c>
      <c r="B31" s="11">
        <v>12660</v>
      </c>
      <c r="C31" s="12">
        <v>2096</v>
      </c>
      <c r="D31" s="12">
        <v>500</v>
      </c>
      <c r="E31" s="12">
        <v>225</v>
      </c>
      <c r="F31" s="12">
        <v>55</v>
      </c>
      <c r="G31" s="12">
        <v>263</v>
      </c>
      <c r="H31" s="12">
        <v>802</v>
      </c>
      <c r="I31" s="12">
        <v>179</v>
      </c>
      <c r="J31" s="12">
        <v>0</v>
      </c>
      <c r="K31" s="13">
        <v>1403</v>
      </c>
      <c r="L31" s="11" t="s">
        <v>57</v>
      </c>
      <c r="M31" s="12">
        <v>505</v>
      </c>
      <c r="N31" s="12">
        <v>1426</v>
      </c>
      <c r="O31" s="12">
        <v>695</v>
      </c>
      <c r="P31" s="12">
        <v>81</v>
      </c>
      <c r="Q31" s="12">
        <v>21</v>
      </c>
      <c r="R31" s="13">
        <v>158</v>
      </c>
      <c r="S31" s="12">
        <f t="shared" si="5"/>
        <v>15536</v>
      </c>
      <c r="T31" s="12">
        <f t="shared" si="6"/>
        <v>802</v>
      </c>
      <c r="U31" s="12">
        <f t="shared" si="7"/>
        <v>1689</v>
      </c>
      <c r="V31" s="12">
        <f t="shared" si="8"/>
        <v>505</v>
      </c>
      <c r="W31" s="12">
        <f t="shared" si="9"/>
        <v>2491</v>
      </c>
      <c r="X31" s="13">
        <f t="shared" si="0"/>
        <v>2996</v>
      </c>
      <c r="Y31" s="1">
        <f t="shared" si="1"/>
        <v>1</v>
      </c>
      <c r="Z31" s="1">
        <f t="shared" si="2"/>
        <v>1</v>
      </c>
      <c r="AA31" s="34">
        <f t="shared" si="3"/>
        <v>13045</v>
      </c>
      <c r="AB31" s="35">
        <f t="shared" si="4"/>
        <v>12540</v>
      </c>
    </row>
    <row r="32" spans="1:28">
      <c r="A32" s="8" t="s">
        <v>29</v>
      </c>
      <c r="B32" s="11">
        <v>9559</v>
      </c>
      <c r="C32" s="12">
        <v>11192</v>
      </c>
      <c r="D32" s="12">
        <v>1</v>
      </c>
      <c r="E32" s="12">
        <v>504</v>
      </c>
      <c r="F32" s="12">
        <v>111</v>
      </c>
      <c r="G32" s="12">
        <v>1462</v>
      </c>
      <c r="H32" s="12">
        <v>37</v>
      </c>
      <c r="I32" s="12">
        <v>0</v>
      </c>
      <c r="J32" s="12">
        <v>0</v>
      </c>
      <c r="K32" s="13">
        <v>1084</v>
      </c>
      <c r="L32" s="11">
        <v>6</v>
      </c>
      <c r="M32" s="12">
        <v>276</v>
      </c>
      <c r="N32" s="12">
        <v>3341</v>
      </c>
      <c r="O32" s="12" t="s">
        <v>57</v>
      </c>
      <c r="P32" s="12">
        <v>60</v>
      </c>
      <c r="Q32" s="12">
        <v>129</v>
      </c>
      <c r="R32" s="13">
        <v>33</v>
      </c>
      <c r="S32" s="12">
        <f t="shared" si="5"/>
        <v>21367</v>
      </c>
      <c r="T32" s="12">
        <f t="shared" si="6"/>
        <v>43</v>
      </c>
      <c r="U32" s="12">
        <f t="shared" si="7"/>
        <v>4803</v>
      </c>
      <c r="V32" s="12">
        <f t="shared" si="8"/>
        <v>276</v>
      </c>
      <c r="W32" s="12">
        <f t="shared" si="9"/>
        <v>4846</v>
      </c>
      <c r="X32" s="13">
        <f t="shared" si="0"/>
        <v>5122</v>
      </c>
      <c r="Y32" s="1">
        <f t="shared" si="1"/>
        <v>1</v>
      </c>
      <c r="Z32" s="1">
        <f t="shared" si="2"/>
        <v>1</v>
      </c>
      <c r="AA32" s="34">
        <f t="shared" si="3"/>
        <v>16521</v>
      </c>
      <c r="AB32" s="35">
        <f t="shared" si="4"/>
        <v>16245</v>
      </c>
    </row>
    <row r="33" spans="1:28">
      <c r="A33" s="8" t="s">
        <v>30</v>
      </c>
      <c r="B33" s="11">
        <v>10869</v>
      </c>
      <c r="C33" s="12">
        <v>1594</v>
      </c>
      <c r="D33" s="12">
        <v>1120</v>
      </c>
      <c r="E33" s="12">
        <v>95</v>
      </c>
      <c r="F33" s="12">
        <v>33</v>
      </c>
      <c r="G33" s="12">
        <v>708</v>
      </c>
      <c r="H33" s="12">
        <v>0</v>
      </c>
      <c r="I33" s="12">
        <v>252</v>
      </c>
      <c r="J33" s="12">
        <v>788</v>
      </c>
      <c r="K33" s="13">
        <v>1182</v>
      </c>
      <c r="L33" s="11" t="s">
        <v>57</v>
      </c>
      <c r="M33" s="12">
        <v>381</v>
      </c>
      <c r="N33" s="12">
        <v>2</v>
      </c>
      <c r="O33" s="12" t="s">
        <v>57</v>
      </c>
      <c r="P33" s="12" t="s">
        <v>57</v>
      </c>
      <c r="Q33" s="12">
        <v>410</v>
      </c>
      <c r="R33" s="13">
        <v>348</v>
      </c>
      <c r="S33" s="12">
        <f t="shared" si="5"/>
        <v>13711</v>
      </c>
      <c r="T33" s="12">
        <f t="shared" si="6"/>
        <v>0</v>
      </c>
      <c r="U33" s="12">
        <f t="shared" si="7"/>
        <v>710</v>
      </c>
      <c r="V33" s="12">
        <f t="shared" si="8"/>
        <v>1169</v>
      </c>
      <c r="W33" s="12">
        <f t="shared" si="9"/>
        <v>710</v>
      </c>
      <c r="X33" s="13">
        <f t="shared" si="0"/>
        <v>1879</v>
      </c>
      <c r="Y33" s="1">
        <f t="shared" si="1"/>
        <v>1</v>
      </c>
      <c r="Z33" s="1">
        <f t="shared" si="2"/>
        <v>1</v>
      </c>
      <c r="AA33" s="34">
        <f t="shared" si="3"/>
        <v>13001</v>
      </c>
      <c r="AB33" s="35">
        <f t="shared" si="4"/>
        <v>11832</v>
      </c>
    </row>
    <row r="34" spans="1:28">
      <c r="A34" s="8" t="s">
        <v>31</v>
      </c>
      <c r="B34" s="11">
        <v>31679</v>
      </c>
      <c r="C34" s="12">
        <v>9239</v>
      </c>
      <c r="D34" s="12">
        <v>500</v>
      </c>
      <c r="E34" s="12">
        <v>959</v>
      </c>
      <c r="F34" s="12">
        <v>228</v>
      </c>
      <c r="G34" s="12">
        <v>1355</v>
      </c>
      <c r="H34" s="12">
        <v>1778</v>
      </c>
      <c r="I34" s="12">
        <v>71</v>
      </c>
      <c r="J34" s="12">
        <v>1</v>
      </c>
      <c r="K34" s="13">
        <v>7801</v>
      </c>
      <c r="L34" s="11">
        <v>172</v>
      </c>
      <c r="M34" s="12">
        <v>14725</v>
      </c>
      <c r="N34" s="12">
        <v>530</v>
      </c>
      <c r="O34" s="12">
        <v>12</v>
      </c>
      <c r="P34" s="12">
        <v>27</v>
      </c>
      <c r="Q34" s="12">
        <v>28</v>
      </c>
      <c r="R34" s="13" t="s">
        <v>57</v>
      </c>
      <c r="S34" s="12">
        <f t="shared" si="5"/>
        <v>42605</v>
      </c>
      <c r="T34" s="12">
        <f t="shared" si="6"/>
        <v>1950</v>
      </c>
      <c r="U34" s="12">
        <f t="shared" si="7"/>
        <v>1885</v>
      </c>
      <c r="V34" s="12">
        <f t="shared" si="8"/>
        <v>14726</v>
      </c>
      <c r="W34" s="12">
        <f t="shared" si="9"/>
        <v>3835</v>
      </c>
      <c r="X34" s="13">
        <f t="shared" si="0"/>
        <v>18561</v>
      </c>
      <c r="Y34" s="1">
        <f t="shared" si="1"/>
        <v>1</v>
      </c>
      <c r="Z34" s="1">
        <f t="shared" si="2"/>
        <v>1</v>
      </c>
      <c r="AA34" s="34">
        <f t="shared" si="3"/>
        <v>38770</v>
      </c>
      <c r="AB34" s="35">
        <f t="shared" si="4"/>
        <v>24044</v>
      </c>
    </row>
    <row r="35" spans="1:28">
      <c r="A35" s="8" t="s">
        <v>32</v>
      </c>
      <c r="B35" s="11">
        <v>4487</v>
      </c>
      <c r="C35" s="12">
        <v>3916</v>
      </c>
      <c r="D35" s="12">
        <v>1038</v>
      </c>
      <c r="E35" s="12">
        <v>504</v>
      </c>
      <c r="F35" s="12">
        <v>102</v>
      </c>
      <c r="G35" s="12">
        <v>92</v>
      </c>
      <c r="H35" s="12">
        <v>222</v>
      </c>
      <c r="I35" s="12">
        <v>0</v>
      </c>
      <c r="J35" s="12">
        <v>214</v>
      </c>
      <c r="K35" s="13">
        <v>142</v>
      </c>
      <c r="L35" s="11">
        <v>1044</v>
      </c>
      <c r="M35" s="12">
        <v>12439</v>
      </c>
      <c r="N35" s="12">
        <v>8628</v>
      </c>
      <c r="O35" s="12">
        <v>64</v>
      </c>
      <c r="P35" s="12" t="s">
        <v>57</v>
      </c>
      <c r="Q35" s="12">
        <v>89</v>
      </c>
      <c r="R35" s="13">
        <v>300</v>
      </c>
      <c r="S35" s="12">
        <f t="shared" si="5"/>
        <v>10047</v>
      </c>
      <c r="T35" s="12">
        <f t="shared" si="6"/>
        <v>1266</v>
      </c>
      <c r="U35" s="12">
        <f t="shared" si="7"/>
        <v>8720</v>
      </c>
      <c r="V35" s="12">
        <f t="shared" si="8"/>
        <v>12653</v>
      </c>
      <c r="W35" s="12">
        <f t="shared" si="9"/>
        <v>9986</v>
      </c>
      <c r="X35" s="13">
        <f t="shared" si="0"/>
        <v>22639</v>
      </c>
      <c r="Y35" s="1">
        <f t="shared" si="1"/>
        <v>1</v>
      </c>
      <c r="Z35" s="1">
        <f t="shared" si="2"/>
        <v>0</v>
      </c>
      <c r="AA35" s="34">
        <f t="shared" si="3"/>
        <v>61</v>
      </c>
      <c r="AB35" s="35">
        <f t="shared" si="4"/>
        <v>-12592</v>
      </c>
    </row>
    <row r="36" spans="1:28">
      <c r="A36" s="8" t="s">
        <v>33</v>
      </c>
      <c r="B36" s="11">
        <v>110582</v>
      </c>
      <c r="C36" s="12">
        <v>12411</v>
      </c>
      <c r="D36" s="12">
        <v>2855</v>
      </c>
      <c r="E36" s="12">
        <v>1144</v>
      </c>
      <c r="F36" s="12">
        <v>268</v>
      </c>
      <c r="G36" s="12">
        <v>4066</v>
      </c>
      <c r="H36" s="12">
        <v>253</v>
      </c>
      <c r="I36" s="12">
        <v>5859</v>
      </c>
      <c r="J36" s="12">
        <v>711</v>
      </c>
      <c r="K36" s="13">
        <v>17871</v>
      </c>
      <c r="L36" s="11">
        <v>27</v>
      </c>
      <c r="M36" s="12">
        <v>3261</v>
      </c>
      <c r="N36" s="12">
        <v>2335</v>
      </c>
      <c r="O36" s="12">
        <v>359</v>
      </c>
      <c r="P36" s="12">
        <v>1123</v>
      </c>
      <c r="Q36" s="12">
        <v>1843</v>
      </c>
      <c r="R36" s="13">
        <v>6157</v>
      </c>
      <c r="S36" s="12">
        <f t="shared" si="5"/>
        <v>127260</v>
      </c>
      <c r="T36" s="12">
        <f t="shared" si="6"/>
        <v>280</v>
      </c>
      <c r="U36" s="12">
        <f t="shared" si="7"/>
        <v>6401</v>
      </c>
      <c r="V36" s="12">
        <f t="shared" si="8"/>
        <v>3972</v>
      </c>
      <c r="W36" s="12">
        <f t="shared" si="9"/>
        <v>6681</v>
      </c>
      <c r="X36" s="13">
        <f t="shared" ref="X36:X54" si="10">SUM(G36:H36,M36,L36,N36,J36)</f>
        <v>10653</v>
      </c>
      <c r="Y36" s="1">
        <f t="shared" ref="Y36:Y54" si="11">IF(S36-W36&gt;0,1,0)</f>
        <v>1</v>
      </c>
      <c r="Z36" s="1">
        <f t="shared" ref="Z36:Z54" si="12">IF(S36-X36&gt;0,1,0)</f>
        <v>1</v>
      </c>
      <c r="AA36" s="34">
        <f t="shared" ref="AA36:AA54" si="13">S36-W36</f>
        <v>120579</v>
      </c>
      <c r="AB36" s="35">
        <f t="shared" ref="AB36:AB54" si="14">S36-X36</f>
        <v>116607</v>
      </c>
    </row>
    <row r="37" spans="1:28">
      <c r="A37" s="8" t="s">
        <v>34</v>
      </c>
      <c r="B37" s="11">
        <v>80971</v>
      </c>
      <c r="C37" s="12">
        <v>9535</v>
      </c>
      <c r="D37" s="12">
        <v>594</v>
      </c>
      <c r="E37" s="12">
        <v>1845</v>
      </c>
      <c r="F37" s="12">
        <v>470</v>
      </c>
      <c r="G37" s="12">
        <v>2181</v>
      </c>
      <c r="H37" s="12">
        <v>2115</v>
      </c>
      <c r="I37" s="12">
        <v>526</v>
      </c>
      <c r="J37" s="12">
        <v>480</v>
      </c>
      <c r="K37" s="13">
        <v>3621</v>
      </c>
      <c r="L37" s="11">
        <v>61</v>
      </c>
      <c r="M37" s="12">
        <v>3088</v>
      </c>
      <c r="N37" s="12">
        <v>123</v>
      </c>
      <c r="O37" s="12">
        <v>196</v>
      </c>
      <c r="P37" s="12">
        <v>1251</v>
      </c>
      <c r="Q37" s="12">
        <v>923</v>
      </c>
      <c r="R37" s="13">
        <v>1708</v>
      </c>
      <c r="S37" s="12">
        <f t="shared" si="5"/>
        <v>93415</v>
      </c>
      <c r="T37" s="12">
        <f t="shared" si="6"/>
        <v>2176</v>
      </c>
      <c r="U37" s="12">
        <f t="shared" si="7"/>
        <v>2304</v>
      </c>
      <c r="V37" s="12">
        <f t="shared" si="8"/>
        <v>3568</v>
      </c>
      <c r="W37" s="12">
        <f t="shared" si="9"/>
        <v>4480</v>
      </c>
      <c r="X37" s="13">
        <f t="shared" si="10"/>
        <v>8048</v>
      </c>
      <c r="Y37" s="1">
        <f t="shared" si="11"/>
        <v>1</v>
      </c>
      <c r="Z37" s="1">
        <f t="shared" si="12"/>
        <v>1</v>
      </c>
      <c r="AA37" s="34">
        <f t="shared" si="13"/>
        <v>88935</v>
      </c>
      <c r="AB37" s="35">
        <f t="shared" si="14"/>
        <v>85367</v>
      </c>
    </row>
    <row r="38" spans="1:28">
      <c r="A38" s="8" t="s">
        <v>35</v>
      </c>
      <c r="B38" s="11">
        <v>4763</v>
      </c>
      <c r="C38" s="12">
        <v>250</v>
      </c>
      <c r="D38" s="12">
        <v>1740</v>
      </c>
      <c r="E38" s="12">
        <v>382</v>
      </c>
      <c r="F38" s="12">
        <v>72</v>
      </c>
      <c r="G38" s="12">
        <v>39</v>
      </c>
      <c r="H38" s="12">
        <v>1252</v>
      </c>
      <c r="I38" s="12">
        <v>0</v>
      </c>
      <c r="J38" s="12">
        <v>1</v>
      </c>
      <c r="K38" s="13">
        <v>13</v>
      </c>
      <c r="L38" s="11">
        <v>1250</v>
      </c>
      <c r="M38" s="12">
        <v>10774</v>
      </c>
      <c r="N38" s="12">
        <v>5894</v>
      </c>
      <c r="O38" s="12">
        <v>675</v>
      </c>
      <c r="P38" s="12">
        <v>36</v>
      </c>
      <c r="Q38" s="12">
        <v>7</v>
      </c>
      <c r="R38" s="13" t="s">
        <v>57</v>
      </c>
      <c r="S38" s="12">
        <f t="shared" si="5"/>
        <v>7207</v>
      </c>
      <c r="T38" s="12">
        <f t="shared" si="6"/>
        <v>2502</v>
      </c>
      <c r="U38" s="12">
        <f t="shared" si="7"/>
        <v>5933</v>
      </c>
      <c r="V38" s="12">
        <f t="shared" si="8"/>
        <v>10775</v>
      </c>
      <c r="W38" s="12">
        <f t="shared" si="9"/>
        <v>8435</v>
      </c>
      <c r="X38" s="13">
        <f t="shared" si="10"/>
        <v>19210</v>
      </c>
      <c r="Y38" s="1">
        <f t="shared" si="11"/>
        <v>0</v>
      </c>
      <c r="Z38" s="1">
        <f t="shared" si="12"/>
        <v>0</v>
      </c>
      <c r="AA38" s="34">
        <f t="shared" si="13"/>
        <v>-1228</v>
      </c>
      <c r="AB38" s="35">
        <f t="shared" si="14"/>
        <v>-12003</v>
      </c>
    </row>
    <row r="39" spans="1:28">
      <c r="A39" s="8" t="s">
        <v>36</v>
      </c>
      <c r="B39" s="11">
        <v>78764</v>
      </c>
      <c r="C39" s="12">
        <v>8350</v>
      </c>
      <c r="D39" s="12">
        <v>819</v>
      </c>
      <c r="E39" s="12">
        <v>1778</v>
      </c>
      <c r="F39" s="12">
        <v>384</v>
      </c>
      <c r="G39" s="12">
        <v>2477</v>
      </c>
      <c r="H39" s="12">
        <v>16376</v>
      </c>
      <c r="I39" s="12">
        <v>70</v>
      </c>
      <c r="J39" s="12">
        <v>125</v>
      </c>
      <c r="K39" s="13">
        <v>1967</v>
      </c>
      <c r="L39" s="11">
        <v>2157</v>
      </c>
      <c r="M39" s="12">
        <v>11707</v>
      </c>
      <c r="N39" s="12">
        <v>8393</v>
      </c>
      <c r="O39" s="12">
        <v>1039</v>
      </c>
      <c r="P39" s="12">
        <v>1275</v>
      </c>
      <c r="Q39" s="12">
        <v>321</v>
      </c>
      <c r="R39" s="13">
        <v>2198</v>
      </c>
      <c r="S39" s="12">
        <f t="shared" si="5"/>
        <v>90095</v>
      </c>
      <c r="T39" s="12">
        <f t="shared" si="6"/>
        <v>18533</v>
      </c>
      <c r="U39" s="12">
        <f t="shared" si="7"/>
        <v>10870</v>
      </c>
      <c r="V39" s="12">
        <f t="shared" si="8"/>
        <v>11832</v>
      </c>
      <c r="W39" s="12">
        <f t="shared" si="9"/>
        <v>29403</v>
      </c>
      <c r="X39" s="13">
        <f t="shared" si="10"/>
        <v>41235</v>
      </c>
      <c r="Y39" s="1">
        <f t="shared" si="11"/>
        <v>1</v>
      </c>
      <c r="Z39" s="1">
        <f t="shared" si="12"/>
        <v>1</v>
      </c>
      <c r="AA39" s="34">
        <f t="shared" si="13"/>
        <v>60692</v>
      </c>
      <c r="AB39" s="35">
        <f t="shared" si="14"/>
        <v>48860</v>
      </c>
    </row>
    <row r="40" spans="1:28">
      <c r="A40" s="8" t="s">
        <v>37</v>
      </c>
      <c r="B40" s="11">
        <v>12294</v>
      </c>
      <c r="C40" s="12">
        <v>1016</v>
      </c>
      <c r="D40" s="12">
        <v>1798</v>
      </c>
      <c r="E40" s="12">
        <v>1035</v>
      </c>
      <c r="F40" s="12">
        <v>156</v>
      </c>
      <c r="G40" s="12">
        <v>1254</v>
      </c>
      <c r="H40" s="12">
        <v>1250</v>
      </c>
      <c r="I40" s="12">
        <v>381</v>
      </c>
      <c r="J40" s="12">
        <v>120</v>
      </c>
      <c r="K40" s="13">
        <v>0</v>
      </c>
      <c r="L40" s="11">
        <v>405</v>
      </c>
      <c r="M40" s="12">
        <v>33856</v>
      </c>
      <c r="N40" s="12">
        <v>27505</v>
      </c>
      <c r="O40" s="12">
        <v>223</v>
      </c>
      <c r="P40" s="12">
        <v>1054</v>
      </c>
      <c r="Q40" s="12">
        <v>381</v>
      </c>
      <c r="R40" s="13">
        <v>1443</v>
      </c>
      <c r="S40" s="12">
        <f t="shared" si="5"/>
        <v>16299</v>
      </c>
      <c r="T40" s="12">
        <f t="shared" si="6"/>
        <v>1655</v>
      </c>
      <c r="U40" s="12">
        <f t="shared" si="7"/>
        <v>28759</v>
      </c>
      <c r="V40" s="12">
        <f t="shared" si="8"/>
        <v>33976</v>
      </c>
      <c r="W40" s="12">
        <f t="shared" si="9"/>
        <v>30414</v>
      </c>
      <c r="X40" s="13">
        <f t="shared" si="10"/>
        <v>64390</v>
      </c>
      <c r="Y40" s="1">
        <f t="shared" si="11"/>
        <v>0</v>
      </c>
      <c r="Z40" s="1">
        <f t="shared" si="12"/>
        <v>0</v>
      </c>
      <c r="AA40" s="34">
        <f t="shared" si="13"/>
        <v>-14115</v>
      </c>
      <c r="AB40" s="35">
        <f t="shared" si="14"/>
        <v>-48091</v>
      </c>
    </row>
    <row r="41" spans="1:28">
      <c r="A41" s="8" t="s">
        <v>38</v>
      </c>
      <c r="B41" s="11">
        <v>41869</v>
      </c>
      <c r="C41" s="12">
        <v>6892</v>
      </c>
      <c r="D41" s="12">
        <v>1190</v>
      </c>
      <c r="E41" s="12">
        <v>1922</v>
      </c>
      <c r="F41" s="12">
        <v>267</v>
      </c>
      <c r="G41" s="12">
        <v>258</v>
      </c>
      <c r="H41" s="12">
        <v>39</v>
      </c>
      <c r="I41" s="12">
        <v>1577</v>
      </c>
      <c r="J41" s="12">
        <v>7</v>
      </c>
      <c r="K41" s="13">
        <v>256</v>
      </c>
      <c r="L41" s="11">
        <v>3</v>
      </c>
      <c r="M41" s="12">
        <v>317</v>
      </c>
      <c r="N41" s="12">
        <v>55</v>
      </c>
      <c r="O41" s="12">
        <v>7</v>
      </c>
      <c r="P41" s="12">
        <v>49</v>
      </c>
      <c r="Q41" s="12">
        <v>2080</v>
      </c>
      <c r="R41" s="13">
        <v>5</v>
      </c>
      <c r="S41" s="12">
        <f t="shared" si="5"/>
        <v>52140</v>
      </c>
      <c r="T41" s="12">
        <f t="shared" si="6"/>
        <v>42</v>
      </c>
      <c r="U41" s="12">
        <f t="shared" si="7"/>
        <v>313</v>
      </c>
      <c r="V41" s="12">
        <f t="shared" si="8"/>
        <v>324</v>
      </c>
      <c r="W41" s="12">
        <f t="shared" si="9"/>
        <v>355</v>
      </c>
      <c r="X41" s="13">
        <f t="shared" si="10"/>
        <v>679</v>
      </c>
      <c r="Y41" s="1">
        <f t="shared" si="11"/>
        <v>1</v>
      </c>
      <c r="Z41" s="1">
        <f t="shared" si="12"/>
        <v>1</v>
      </c>
      <c r="AA41" s="34">
        <f t="shared" si="13"/>
        <v>51785</v>
      </c>
      <c r="AB41" s="35">
        <f t="shared" si="14"/>
        <v>51461</v>
      </c>
    </row>
    <row r="42" spans="1:28">
      <c r="A42" s="8" t="s">
        <v>39</v>
      </c>
      <c r="B42" s="11">
        <v>62431</v>
      </c>
      <c r="C42" s="12">
        <v>4670</v>
      </c>
      <c r="D42" s="12">
        <v>2467</v>
      </c>
      <c r="E42" s="12">
        <v>2326</v>
      </c>
      <c r="F42" s="12">
        <v>341</v>
      </c>
      <c r="G42" s="12">
        <v>2083</v>
      </c>
      <c r="H42" s="12">
        <v>1270</v>
      </c>
      <c r="I42" s="12">
        <v>182</v>
      </c>
      <c r="J42" s="12">
        <v>222</v>
      </c>
      <c r="K42" s="13">
        <v>5556</v>
      </c>
      <c r="L42" s="11">
        <v>6528</v>
      </c>
      <c r="M42" s="12">
        <v>15454</v>
      </c>
      <c r="N42" s="12">
        <v>8674</v>
      </c>
      <c r="O42" s="12">
        <v>3419</v>
      </c>
      <c r="P42" s="12">
        <v>976</v>
      </c>
      <c r="Q42" s="12">
        <v>1356</v>
      </c>
      <c r="R42" s="13">
        <v>13815</v>
      </c>
      <c r="S42" s="12">
        <f t="shared" si="5"/>
        <v>72235</v>
      </c>
      <c r="T42" s="12">
        <f t="shared" si="6"/>
        <v>7798</v>
      </c>
      <c r="U42" s="12">
        <f t="shared" si="7"/>
        <v>10757</v>
      </c>
      <c r="V42" s="12">
        <f t="shared" si="8"/>
        <v>15676</v>
      </c>
      <c r="W42" s="12">
        <f t="shared" si="9"/>
        <v>18555</v>
      </c>
      <c r="X42" s="13">
        <f t="shared" si="10"/>
        <v>34231</v>
      </c>
      <c r="Y42" s="1">
        <f t="shared" si="11"/>
        <v>1</v>
      </c>
      <c r="Z42" s="1">
        <f t="shared" si="12"/>
        <v>1</v>
      </c>
      <c r="AA42" s="34">
        <f t="shared" si="13"/>
        <v>53680</v>
      </c>
      <c r="AB42" s="35">
        <f t="shared" si="14"/>
        <v>38004</v>
      </c>
    </row>
    <row r="43" spans="1:28">
      <c r="A43" s="8" t="s">
        <v>40</v>
      </c>
      <c r="B43" s="11">
        <v>10606</v>
      </c>
      <c r="C43" s="12">
        <v>1584</v>
      </c>
      <c r="D43" s="12">
        <v>1403</v>
      </c>
      <c r="E43" s="12">
        <v>125</v>
      </c>
      <c r="F43" s="12">
        <v>21</v>
      </c>
      <c r="G43" s="12">
        <v>152</v>
      </c>
      <c r="H43" s="12">
        <v>0</v>
      </c>
      <c r="I43" s="12">
        <v>84</v>
      </c>
      <c r="J43" s="12">
        <v>1</v>
      </c>
      <c r="K43" s="13">
        <v>114</v>
      </c>
      <c r="L43" s="11" t="s">
        <v>57</v>
      </c>
      <c r="M43" s="12">
        <v>302</v>
      </c>
      <c r="N43" s="12">
        <v>30</v>
      </c>
      <c r="O43" s="12">
        <v>0</v>
      </c>
      <c r="P43" s="12">
        <v>355</v>
      </c>
      <c r="Q43" s="12">
        <v>6</v>
      </c>
      <c r="R43" s="13">
        <v>283</v>
      </c>
      <c r="S43" s="12">
        <f t="shared" si="5"/>
        <v>13739</v>
      </c>
      <c r="T43" s="12">
        <f t="shared" si="6"/>
        <v>0</v>
      </c>
      <c r="U43" s="12">
        <f t="shared" si="7"/>
        <v>182</v>
      </c>
      <c r="V43" s="12">
        <f t="shared" si="8"/>
        <v>303</v>
      </c>
      <c r="W43" s="12">
        <f t="shared" si="9"/>
        <v>182</v>
      </c>
      <c r="X43" s="13">
        <f t="shared" si="10"/>
        <v>485</v>
      </c>
      <c r="Y43" s="1">
        <f t="shared" si="11"/>
        <v>1</v>
      </c>
      <c r="Z43" s="1">
        <f t="shared" si="12"/>
        <v>1</v>
      </c>
      <c r="AA43" s="34">
        <f t="shared" si="13"/>
        <v>13557</v>
      </c>
      <c r="AB43" s="35">
        <f t="shared" si="14"/>
        <v>13254</v>
      </c>
    </row>
    <row r="44" spans="1:28">
      <c r="A44" s="8" t="s">
        <v>41</v>
      </c>
      <c r="B44" s="11">
        <v>29756</v>
      </c>
      <c r="C44" s="12">
        <v>3716</v>
      </c>
      <c r="D44" s="12">
        <v>1415</v>
      </c>
      <c r="E44" s="12">
        <v>785</v>
      </c>
      <c r="F44" s="12">
        <v>213</v>
      </c>
      <c r="G44" s="12">
        <v>2576</v>
      </c>
      <c r="H44" s="12">
        <v>3906</v>
      </c>
      <c r="I44" s="12">
        <v>10504</v>
      </c>
      <c r="J44" s="12">
        <v>9</v>
      </c>
      <c r="K44" s="13">
        <v>6869</v>
      </c>
      <c r="L44" s="11">
        <v>27</v>
      </c>
      <c r="M44" s="12">
        <v>2041</v>
      </c>
      <c r="N44" s="12">
        <v>822</v>
      </c>
      <c r="O44" s="12">
        <v>452</v>
      </c>
      <c r="P44" s="12">
        <v>497</v>
      </c>
      <c r="Q44" s="12">
        <v>1313</v>
      </c>
      <c r="R44" s="13">
        <v>136</v>
      </c>
      <c r="S44" s="12">
        <f t="shared" si="5"/>
        <v>35885</v>
      </c>
      <c r="T44" s="12">
        <f t="shared" si="6"/>
        <v>3933</v>
      </c>
      <c r="U44" s="12">
        <f t="shared" si="7"/>
        <v>3398</v>
      </c>
      <c r="V44" s="12">
        <f t="shared" si="8"/>
        <v>2050</v>
      </c>
      <c r="W44" s="12">
        <f t="shared" si="9"/>
        <v>7331</v>
      </c>
      <c r="X44" s="13">
        <f t="shared" si="10"/>
        <v>9381</v>
      </c>
      <c r="Y44" s="1">
        <f t="shared" si="11"/>
        <v>1</v>
      </c>
      <c r="Z44" s="1">
        <f t="shared" si="12"/>
        <v>1</v>
      </c>
      <c r="AA44" s="34">
        <f t="shared" si="13"/>
        <v>28554</v>
      </c>
      <c r="AB44" s="35">
        <f t="shared" si="14"/>
        <v>26504</v>
      </c>
    </row>
    <row r="45" spans="1:28">
      <c r="A45" s="8" t="s">
        <v>42</v>
      </c>
      <c r="B45" s="11">
        <v>7202</v>
      </c>
      <c r="C45" s="12">
        <v>632</v>
      </c>
      <c r="D45" s="12">
        <v>1482</v>
      </c>
      <c r="E45" s="12">
        <v>364</v>
      </c>
      <c r="F45" s="12">
        <v>25</v>
      </c>
      <c r="G45" s="12">
        <v>121</v>
      </c>
      <c r="H45" s="12">
        <v>53</v>
      </c>
      <c r="I45" s="12">
        <v>22</v>
      </c>
      <c r="J45" s="12">
        <v>11</v>
      </c>
      <c r="K45" s="13">
        <v>0</v>
      </c>
      <c r="L45" s="11" t="s">
        <v>57</v>
      </c>
      <c r="M45" s="12">
        <v>1468</v>
      </c>
      <c r="N45" s="12">
        <v>88</v>
      </c>
      <c r="O45" s="12">
        <v>349</v>
      </c>
      <c r="P45" s="12">
        <v>145</v>
      </c>
      <c r="Q45" s="12">
        <v>47</v>
      </c>
      <c r="R45" s="13">
        <v>318</v>
      </c>
      <c r="S45" s="12">
        <f t="shared" si="5"/>
        <v>9705</v>
      </c>
      <c r="T45" s="12">
        <f t="shared" si="6"/>
        <v>53</v>
      </c>
      <c r="U45" s="12">
        <f t="shared" si="7"/>
        <v>209</v>
      </c>
      <c r="V45" s="12">
        <f t="shared" si="8"/>
        <v>1479</v>
      </c>
      <c r="W45" s="12">
        <f t="shared" si="9"/>
        <v>262</v>
      </c>
      <c r="X45" s="13">
        <f t="shared" si="10"/>
        <v>1741</v>
      </c>
      <c r="Y45" s="1">
        <f t="shared" si="11"/>
        <v>1</v>
      </c>
      <c r="Z45" s="1">
        <f t="shared" si="12"/>
        <v>1</v>
      </c>
      <c r="AA45" s="34">
        <f t="shared" si="13"/>
        <v>9443</v>
      </c>
      <c r="AB45" s="35">
        <f t="shared" si="14"/>
        <v>7964</v>
      </c>
    </row>
    <row r="46" spans="1:28">
      <c r="A46" s="8" t="s">
        <v>43</v>
      </c>
      <c r="B46" s="11">
        <v>50451</v>
      </c>
      <c r="C46" s="12">
        <v>5085</v>
      </c>
      <c r="D46" s="12">
        <v>142</v>
      </c>
      <c r="E46" s="12">
        <v>1008</v>
      </c>
      <c r="F46" s="12">
        <v>6754</v>
      </c>
      <c r="G46" s="12">
        <v>212</v>
      </c>
      <c r="H46" s="12">
        <v>463</v>
      </c>
      <c r="I46" s="12">
        <v>5274</v>
      </c>
      <c r="J46" s="12">
        <v>28</v>
      </c>
      <c r="K46" s="13">
        <v>81</v>
      </c>
      <c r="L46" s="11">
        <v>299</v>
      </c>
      <c r="M46" s="12">
        <v>3332</v>
      </c>
      <c r="N46" s="12">
        <v>664</v>
      </c>
      <c r="O46" s="12">
        <v>86</v>
      </c>
      <c r="P46" s="12">
        <v>1271</v>
      </c>
      <c r="Q46" s="12">
        <v>656</v>
      </c>
      <c r="R46" s="13">
        <v>754</v>
      </c>
      <c r="S46" s="12">
        <f t="shared" si="5"/>
        <v>63440</v>
      </c>
      <c r="T46" s="12">
        <f t="shared" si="6"/>
        <v>762</v>
      </c>
      <c r="U46" s="12">
        <f t="shared" si="7"/>
        <v>876</v>
      </c>
      <c r="V46" s="12">
        <f t="shared" si="8"/>
        <v>3360</v>
      </c>
      <c r="W46" s="12">
        <f t="shared" si="9"/>
        <v>1638</v>
      </c>
      <c r="X46" s="13">
        <f t="shared" si="10"/>
        <v>4998</v>
      </c>
      <c r="Y46" s="1">
        <f t="shared" si="11"/>
        <v>1</v>
      </c>
      <c r="Z46" s="1">
        <f t="shared" si="12"/>
        <v>1</v>
      </c>
      <c r="AA46" s="34">
        <f t="shared" si="13"/>
        <v>61802</v>
      </c>
      <c r="AB46" s="35">
        <f t="shared" si="14"/>
        <v>58442</v>
      </c>
    </row>
    <row r="47" spans="1:28">
      <c r="A47" s="8" t="s">
        <v>44</v>
      </c>
      <c r="B47" s="11">
        <v>146722</v>
      </c>
      <c r="C47" s="12">
        <v>11729</v>
      </c>
      <c r="D47" s="12">
        <v>24374</v>
      </c>
      <c r="E47" s="12">
        <v>9639</v>
      </c>
      <c r="F47" s="12">
        <v>1187</v>
      </c>
      <c r="G47" s="12">
        <v>4911</v>
      </c>
      <c r="H47" s="12">
        <v>3428</v>
      </c>
      <c r="I47" s="12">
        <v>1259</v>
      </c>
      <c r="J47" s="12">
        <v>445</v>
      </c>
      <c r="K47" s="13">
        <v>2649</v>
      </c>
      <c r="L47" s="11">
        <v>5668</v>
      </c>
      <c r="M47" s="12">
        <v>175457</v>
      </c>
      <c r="N47" s="12">
        <v>143459</v>
      </c>
      <c r="O47" s="12">
        <v>1464</v>
      </c>
      <c r="P47" s="12">
        <v>1441</v>
      </c>
      <c r="Q47" s="12">
        <v>489</v>
      </c>
      <c r="R47" s="13">
        <v>5318</v>
      </c>
      <c r="S47" s="12">
        <f t="shared" si="5"/>
        <v>193651</v>
      </c>
      <c r="T47" s="12">
        <f t="shared" si="6"/>
        <v>9096</v>
      </c>
      <c r="U47" s="12">
        <f t="shared" si="7"/>
        <v>148370</v>
      </c>
      <c r="V47" s="12">
        <f t="shared" si="8"/>
        <v>175902</v>
      </c>
      <c r="W47" s="12">
        <f t="shared" si="9"/>
        <v>157466</v>
      </c>
      <c r="X47" s="13">
        <f t="shared" si="10"/>
        <v>333368</v>
      </c>
      <c r="Y47" s="1">
        <f t="shared" si="11"/>
        <v>1</v>
      </c>
      <c r="Z47" s="1">
        <f t="shared" si="12"/>
        <v>0</v>
      </c>
      <c r="AA47" s="34">
        <f t="shared" si="13"/>
        <v>36185</v>
      </c>
      <c r="AB47" s="35">
        <f t="shared" si="14"/>
        <v>-139717</v>
      </c>
    </row>
    <row r="48" spans="1:28">
      <c r="A48" s="8" t="s">
        <v>45</v>
      </c>
      <c r="B48" s="11">
        <v>31074</v>
      </c>
      <c r="C48" s="12">
        <v>5894</v>
      </c>
      <c r="D48" s="12">
        <v>318</v>
      </c>
      <c r="E48" s="12">
        <v>575</v>
      </c>
      <c r="F48" s="12">
        <v>126</v>
      </c>
      <c r="G48" s="12">
        <v>2147</v>
      </c>
      <c r="H48" s="12">
        <v>860</v>
      </c>
      <c r="I48" s="12">
        <v>337</v>
      </c>
      <c r="J48" s="12">
        <v>8</v>
      </c>
      <c r="K48" s="13">
        <v>87</v>
      </c>
      <c r="L48" s="11">
        <v>1566</v>
      </c>
      <c r="M48" s="12">
        <v>5047</v>
      </c>
      <c r="N48" s="12">
        <v>2265</v>
      </c>
      <c r="O48" s="12">
        <v>15</v>
      </c>
      <c r="P48" s="12" t="s">
        <v>57</v>
      </c>
      <c r="Q48" s="12">
        <v>99</v>
      </c>
      <c r="R48" s="13">
        <v>2231</v>
      </c>
      <c r="S48" s="12">
        <f t="shared" si="5"/>
        <v>37987</v>
      </c>
      <c r="T48" s="12">
        <f t="shared" si="6"/>
        <v>2426</v>
      </c>
      <c r="U48" s="12">
        <f t="shared" si="7"/>
        <v>4412</v>
      </c>
      <c r="V48" s="12">
        <f t="shared" si="8"/>
        <v>5055</v>
      </c>
      <c r="W48" s="12">
        <f t="shared" si="9"/>
        <v>6838</v>
      </c>
      <c r="X48" s="13">
        <f t="shared" si="10"/>
        <v>11893</v>
      </c>
      <c r="Y48" s="1">
        <f t="shared" si="11"/>
        <v>1</v>
      </c>
      <c r="Z48" s="29">
        <f t="shared" si="12"/>
        <v>1</v>
      </c>
      <c r="AA48" s="34">
        <f t="shared" si="13"/>
        <v>31149</v>
      </c>
      <c r="AB48" s="35">
        <f t="shared" si="14"/>
        <v>26094</v>
      </c>
    </row>
    <row r="49" spans="1:28">
      <c r="A49" s="8" t="s">
        <v>46</v>
      </c>
      <c r="B49" s="11">
        <v>10918</v>
      </c>
      <c r="C49" s="12">
        <v>2379</v>
      </c>
      <c r="D49" s="12">
        <v>328</v>
      </c>
      <c r="E49" s="12">
        <v>249</v>
      </c>
      <c r="F49" s="12">
        <v>18</v>
      </c>
      <c r="G49" s="12">
        <v>0</v>
      </c>
      <c r="H49" s="12">
        <v>0</v>
      </c>
      <c r="I49" s="12">
        <v>111</v>
      </c>
      <c r="J49" s="12">
        <v>4</v>
      </c>
      <c r="K49" s="13">
        <v>257</v>
      </c>
      <c r="L49" s="11">
        <v>8</v>
      </c>
      <c r="M49" s="12">
        <v>273</v>
      </c>
      <c r="N49" s="12">
        <v>4</v>
      </c>
      <c r="O49" s="12" t="s">
        <v>57</v>
      </c>
      <c r="P49" s="12">
        <v>37</v>
      </c>
      <c r="Q49" s="12">
        <v>635</v>
      </c>
      <c r="R49" s="13">
        <v>277</v>
      </c>
      <c r="S49" s="12">
        <f t="shared" si="5"/>
        <v>13892</v>
      </c>
      <c r="T49" s="12">
        <f t="shared" si="6"/>
        <v>8</v>
      </c>
      <c r="U49" s="12">
        <f t="shared" si="7"/>
        <v>4</v>
      </c>
      <c r="V49" s="12">
        <f t="shared" si="8"/>
        <v>277</v>
      </c>
      <c r="W49" s="12">
        <f t="shared" si="9"/>
        <v>12</v>
      </c>
      <c r="X49" s="13">
        <f t="shared" si="10"/>
        <v>289</v>
      </c>
      <c r="Y49" s="1">
        <f t="shared" si="11"/>
        <v>1</v>
      </c>
      <c r="Z49" s="1">
        <f t="shared" si="12"/>
        <v>1</v>
      </c>
      <c r="AA49" s="34">
        <f t="shared" si="13"/>
        <v>13880</v>
      </c>
      <c r="AB49" s="35">
        <f t="shared" si="14"/>
        <v>13603</v>
      </c>
    </row>
    <row r="50" spans="1:28">
      <c r="A50" s="8" t="s">
        <v>0</v>
      </c>
      <c r="B50" s="11">
        <v>75552</v>
      </c>
      <c r="C50" s="12">
        <v>4338</v>
      </c>
      <c r="D50" s="12">
        <v>1260</v>
      </c>
      <c r="E50" s="12">
        <v>1109</v>
      </c>
      <c r="F50" s="12">
        <v>288</v>
      </c>
      <c r="G50" s="12">
        <v>1126</v>
      </c>
      <c r="H50" s="12">
        <v>916</v>
      </c>
      <c r="I50" s="12">
        <v>496</v>
      </c>
      <c r="J50" s="12">
        <v>281</v>
      </c>
      <c r="K50" s="13">
        <v>4617</v>
      </c>
      <c r="L50" s="11">
        <v>2647</v>
      </c>
      <c r="M50" s="12">
        <v>4343</v>
      </c>
      <c r="N50" s="12">
        <v>2454</v>
      </c>
      <c r="O50" s="12">
        <v>41</v>
      </c>
      <c r="P50" s="12">
        <v>42</v>
      </c>
      <c r="Q50" s="12">
        <v>1621</v>
      </c>
      <c r="R50" s="13">
        <v>2441</v>
      </c>
      <c r="S50" s="12">
        <f t="shared" si="5"/>
        <v>82547</v>
      </c>
      <c r="T50" s="12">
        <f t="shared" si="6"/>
        <v>3563</v>
      </c>
      <c r="U50" s="12">
        <f t="shared" si="7"/>
        <v>3580</v>
      </c>
      <c r="V50" s="12">
        <f t="shared" si="8"/>
        <v>4624</v>
      </c>
      <c r="W50" s="12">
        <f t="shared" si="9"/>
        <v>7143</v>
      </c>
      <c r="X50" s="13">
        <f t="shared" si="10"/>
        <v>11767</v>
      </c>
      <c r="Y50" s="1">
        <f t="shared" si="11"/>
        <v>1</v>
      </c>
      <c r="Z50" s="1">
        <f t="shared" si="12"/>
        <v>1</v>
      </c>
      <c r="AA50" s="34">
        <f t="shared" si="13"/>
        <v>75404</v>
      </c>
      <c r="AB50" s="35">
        <f t="shared" si="14"/>
        <v>70780</v>
      </c>
    </row>
    <row r="51" spans="1:28">
      <c r="A51" s="8" t="s">
        <v>1</v>
      </c>
      <c r="B51" s="11">
        <v>61889</v>
      </c>
      <c r="C51" s="12">
        <v>5627</v>
      </c>
      <c r="D51" s="12">
        <v>3092</v>
      </c>
      <c r="E51" s="12">
        <v>3508</v>
      </c>
      <c r="F51" s="12">
        <v>271</v>
      </c>
      <c r="G51" s="12">
        <v>257</v>
      </c>
      <c r="H51" s="12">
        <v>127</v>
      </c>
      <c r="I51" s="12">
        <v>2460</v>
      </c>
      <c r="J51" s="12">
        <v>71</v>
      </c>
      <c r="K51" s="13">
        <v>2943</v>
      </c>
      <c r="L51" s="11">
        <v>280</v>
      </c>
      <c r="M51" s="12">
        <v>4994</v>
      </c>
      <c r="N51" s="12">
        <v>153</v>
      </c>
      <c r="O51" s="12">
        <v>79</v>
      </c>
      <c r="P51" s="12">
        <v>36</v>
      </c>
      <c r="Q51" s="12">
        <v>1258</v>
      </c>
      <c r="R51" s="13">
        <v>783</v>
      </c>
      <c r="S51" s="12">
        <f t="shared" si="5"/>
        <v>74387</v>
      </c>
      <c r="T51" s="12">
        <f t="shared" si="6"/>
        <v>407</v>
      </c>
      <c r="U51" s="12">
        <f t="shared" si="7"/>
        <v>410</v>
      </c>
      <c r="V51" s="12">
        <f t="shared" si="8"/>
        <v>5065</v>
      </c>
      <c r="W51" s="12">
        <f t="shared" si="9"/>
        <v>817</v>
      </c>
      <c r="X51" s="13">
        <f t="shared" si="10"/>
        <v>5882</v>
      </c>
      <c r="Y51" s="1">
        <f t="shared" si="11"/>
        <v>1</v>
      </c>
      <c r="Z51" s="1">
        <f t="shared" si="12"/>
        <v>1</v>
      </c>
      <c r="AA51" s="34">
        <f t="shared" si="13"/>
        <v>73570</v>
      </c>
      <c r="AB51" s="35">
        <f t="shared" si="14"/>
        <v>68505</v>
      </c>
    </row>
    <row r="52" spans="1:28">
      <c r="A52" s="8" t="s">
        <v>47</v>
      </c>
      <c r="B52" s="11">
        <v>6352</v>
      </c>
      <c r="C52" s="12">
        <v>510</v>
      </c>
      <c r="D52" s="12">
        <v>460</v>
      </c>
      <c r="E52" s="12">
        <v>579</v>
      </c>
      <c r="F52" s="12">
        <v>67</v>
      </c>
      <c r="G52" s="12">
        <v>122</v>
      </c>
      <c r="H52" s="12">
        <v>2516</v>
      </c>
      <c r="I52" s="12">
        <v>132</v>
      </c>
      <c r="J52" s="12">
        <v>53</v>
      </c>
      <c r="K52" s="13">
        <v>121</v>
      </c>
      <c r="L52" s="11">
        <v>12690</v>
      </c>
      <c r="M52" s="12">
        <v>4079</v>
      </c>
      <c r="N52" s="12">
        <v>3380</v>
      </c>
      <c r="O52" s="12">
        <v>21</v>
      </c>
      <c r="P52" s="12" t="s">
        <v>57</v>
      </c>
      <c r="Q52" s="12">
        <v>219</v>
      </c>
      <c r="R52" s="13">
        <v>3119</v>
      </c>
      <c r="S52" s="12">
        <f t="shared" si="5"/>
        <v>7968</v>
      </c>
      <c r="T52" s="12">
        <f t="shared" si="6"/>
        <v>15206</v>
      </c>
      <c r="U52" s="12">
        <f t="shared" si="7"/>
        <v>3502</v>
      </c>
      <c r="V52" s="12">
        <f t="shared" si="8"/>
        <v>4132</v>
      </c>
      <c r="W52" s="12">
        <f t="shared" si="9"/>
        <v>18708</v>
      </c>
      <c r="X52" s="13">
        <f t="shared" si="10"/>
        <v>22840</v>
      </c>
      <c r="Y52" s="1">
        <f t="shared" si="11"/>
        <v>0</v>
      </c>
      <c r="Z52" s="1">
        <f t="shared" si="12"/>
        <v>0</v>
      </c>
      <c r="AA52" s="34">
        <f t="shared" si="13"/>
        <v>-10740</v>
      </c>
      <c r="AB52" s="35">
        <f t="shared" si="14"/>
        <v>-14872</v>
      </c>
    </row>
    <row r="53" spans="1:28">
      <c r="A53" s="8" t="s">
        <v>48</v>
      </c>
      <c r="B53" s="11">
        <v>62289</v>
      </c>
      <c r="C53" s="12">
        <v>4029</v>
      </c>
      <c r="D53" s="12">
        <v>1462</v>
      </c>
      <c r="E53" s="12">
        <v>1587</v>
      </c>
      <c r="F53" s="12">
        <v>215</v>
      </c>
      <c r="G53" s="12">
        <v>717</v>
      </c>
      <c r="H53" s="12">
        <v>2692</v>
      </c>
      <c r="I53" s="12">
        <v>114</v>
      </c>
      <c r="J53" s="12">
        <v>13</v>
      </c>
      <c r="K53" s="13">
        <v>1154</v>
      </c>
      <c r="L53" s="11">
        <v>19</v>
      </c>
      <c r="M53" s="12">
        <v>4483</v>
      </c>
      <c r="N53" s="12">
        <v>518</v>
      </c>
      <c r="O53" s="12">
        <v>1381</v>
      </c>
      <c r="P53" s="12">
        <v>55</v>
      </c>
      <c r="Q53" s="12">
        <v>376</v>
      </c>
      <c r="R53" s="12">
        <v>1575</v>
      </c>
      <c r="S53" s="12">
        <f t="shared" si="5"/>
        <v>69582</v>
      </c>
      <c r="T53" s="12">
        <f t="shared" si="6"/>
        <v>2711</v>
      </c>
      <c r="U53" s="12">
        <f t="shared" si="7"/>
        <v>1235</v>
      </c>
      <c r="V53" s="12">
        <f t="shared" si="8"/>
        <v>4496</v>
      </c>
      <c r="W53" s="12">
        <f t="shared" si="9"/>
        <v>3946</v>
      </c>
      <c r="X53" s="13">
        <f t="shared" si="10"/>
        <v>8442</v>
      </c>
      <c r="Y53" s="1">
        <f t="shared" si="11"/>
        <v>1</v>
      </c>
      <c r="Z53" s="1">
        <f t="shared" si="12"/>
        <v>1</v>
      </c>
      <c r="AA53" s="34">
        <f t="shared" si="13"/>
        <v>65636</v>
      </c>
      <c r="AB53" s="35">
        <f t="shared" si="14"/>
        <v>61140</v>
      </c>
    </row>
    <row r="54" spans="1:28" ht="15" thickBot="1">
      <c r="A54" s="8" t="s">
        <v>49</v>
      </c>
      <c r="B54" s="14">
        <v>7200</v>
      </c>
      <c r="C54" s="15">
        <v>204</v>
      </c>
      <c r="D54" s="15">
        <v>75</v>
      </c>
      <c r="E54" s="15">
        <v>353</v>
      </c>
      <c r="F54" s="15">
        <v>32</v>
      </c>
      <c r="G54" s="15">
        <v>26</v>
      </c>
      <c r="H54" s="15">
        <v>1330</v>
      </c>
      <c r="I54" s="15">
        <v>11</v>
      </c>
      <c r="J54" s="15">
        <v>2</v>
      </c>
      <c r="K54" s="16">
        <v>0</v>
      </c>
      <c r="L54" s="14">
        <v>6745</v>
      </c>
      <c r="M54" s="15">
        <v>7474</v>
      </c>
      <c r="N54" s="15">
        <v>5176</v>
      </c>
      <c r="O54" s="12">
        <v>3</v>
      </c>
      <c r="P54" s="12">
        <v>72</v>
      </c>
      <c r="Q54" s="12">
        <v>124</v>
      </c>
      <c r="R54" s="12">
        <v>747</v>
      </c>
      <c r="S54" s="15">
        <f t="shared" si="5"/>
        <v>7864</v>
      </c>
      <c r="T54" s="15">
        <f t="shared" si="6"/>
        <v>8075</v>
      </c>
      <c r="U54" s="15">
        <f t="shared" si="7"/>
        <v>5202</v>
      </c>
      <c r="V54" s="15">
        <f t="shared" si="8"/>
        <v>7476</v>
      </c>
      <c r="W54" s="15">
        <f t="shared" si="9"/>
        <v>13277</v>
      </c>
      <c r="X54" s="16">
        <f t="shared" si="10"/>
        <v>20753</v>
      </c>
      <c r="Y54" s="1">
        <f t="shared" si="11"/>
        <v>0</v>
      </c>
      <c r="Z54" s="1">
        <f t="shared" si="12"/>
        <v>0</v>
      </c>
      <c r="AA54" s="36">
        <f t="shared" si="13"/>
        <v>-5413</v>
      </c>
      <c r="AB54" s="37">
        <f t="shared" si="14"/>
        <v>-12889</v>
      </c>
    </row>
    <row r="55" spans="1:28">
      <c r="A55" s="4" t="s">
        <v>80</v>
      </c>
      <c r="B55" s="1">
        <f t="shared" ref="B55:P55" si="15">SUM(B4:B54)</f>
        <v>2181509</v>
      </c>
      <c r="C55" s="1">
        <f t="shared" si="15"/>
        <v>373806</v>
      </c>
      <c r="D55" s="1">
        <f t="shared" si="15"/>
        <v>101739</v>
      </c>
      <c r="E55" s="1">
        <f t="shared" si="15"/>
        <v>90836</v>
      </c>
      <c r="F55" s="1">
        <f t="shared" si="15"/>
        <v>19744</v>
      </c>
      <c r="G55" s="1">
        <f t="shared" si="15"/>
        <v>88238</v>
      </c>
      <c r="H55" s="1">
        <f t="shared" si="15"/>
        <v>86037</v>
      </c>
      <c r="I55" s="1">
        <f t="shared" si="15"/>
        <v>56255</v>
      </c>
      <c r="J55" s="1">
        <f t="shared" si="15"/>
        <v>12836</v>
      </c>
      <c r="K55" s="1">
        <f t="shared" si="15"/>
        <v>141953</v>
      </c>
      <c r="L55" s="1">
        <f t="shared" si="15"/>
        <v>74085</v>
      </c>
      <c r="M55" s="1">
        <f t="shared" si="15"/>
        <v>520966</v>
      </c>
      <c r="N55" s="1">
        <f t="shared" si="15"/>
        <v>309997</v>
      </c>
      <c r="O55" s="1">
        <f t="shared" si="15"/>
        <v>28613</v>
      </c>
      <c r="P55" s="1">
        <f t="shared" si="15"/>
        <v>23089</v>
      </c>
      <c r="R55" s="1">
        <f t="shared" ref="R55:X55" si="16">SUM(R4:R54)</f>
        <v>95540</v>
      </c>
      <c r="S55" s="1">
        <f t="shared" si="16"/>
        <v>2767634</v>
      </c>
      <c r="T55" s="1">
        <f t="shared" si="16"/>
        <v>160122</v>
      </c>
      <c r="U55" s="1">
        <f t="shared" si="16"/>
        <v>398235</v>
      </c>
      <c r="V55" s="1">
        <f t="shared" si="16"/>
        <v>533802</v>
      </c>
      <c r="W55" s="1">
        <f t="shared" si="16"/>
        <v>558357</v>
      </c>
      <c r="X55" s="1">
        <f t="shared" si="16"/>
        <v>1092159</v>
      </c>
      <c r="AA55" s="1">
        <f>SUM(AA4:AA54)</f>
        <v>2209277</v>
      </c>
      <c r="AB55" s="1">
        <f t="shared" ref="AA55:AB55" si="17">SUM(AB4:AB54)</f>
        <v>1675475</v>
      </c>
    </row>
    <row r="57" spans="1:28">
      <c r="B57" s="9"/>
    </row>
  </sheetData>
  <autoFilter ref="A3:W54">
    <sortState ref="A3:R53">
      <sortCondition ref="A2:A53"/>
    </sortState>
  </autoFilter>
  <pageMargins left="0.7" right="0.7" top="0.75" bottom="0.75" header="0.3" footer="0.3"/>
  <pageSetup orientation="portrait" horizontalDpi="4294967294" verticalDpi="4294967294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54"/>
  <sheetViews>
    <sheetView topLeftCell="A31" workbookViewId="0">
      <selection activeCell="C66" sqref="C66"/>
    </sheetView>
  </sheetViews>
  <sheetFormatPr defaultColWidth="8.81640625" defaultRowHeight="14.5"/>
  <cols>
    <col min="1" max="1" width="14.1796875" bestFit="1" customWidth="1"/>
    <col min="2" max="3" width="19.81640625" customWidth="1"/>
  </cols>
  <sheetData>
    <row r="3" spans="1:3">
      <c r="A3" s="23" t="s">
        <v>72</v>
      </c>
      <c r="B3" s="24" t="s">
        <v>73</v>
      </c>
      <c r="C3" s="24" t="s">
        <v>83</v>
      </c>
    </row>
    <row r="4" spans="1:3">
      <c r="A4" s="25" t="s">
        <v>6</v>
      </c>
      <c r="B4" s="5">
        <v>486041</v>
      </c>
      <c r="C4" s="5">
        <v>29834</v>
      </c>
    </row>
    <row r="5" spans="1:3">
      <c r="A5" s="25" t="s">
        <v>44</v>
      </c>
      <c r="B5" s="5">
        <v>193651</v>
      </c>
      <c r="C5" s="5">
        <v>157466</v>
      </c>
    </row>
    <row r="6" spans="1:3">
      <c r="A6" s="25" t="s">
        <v>37</v>
      </c>
      <c r="B6" s="5">
        <v>16299</v>
      </c>
      <c r="C6" s="5">
        <v>30414</v>
      </c>
    </row>
    <row r="7" spans="1:3">
      <c r="A7" s="25" t="s">
        <v>36</v>
      </c>
      <c r="B7" s="5">
        <v>90095</v>
      </c>
      <c r="C7" s="5">
        <v>29403</v>
      </c>
    </row>
    <row r="8" spans="1:3">
      <c r="A8" s="25" t="s">
        <v>10</v>
      </c>
      <c r="B8" s="5">
        <v>126210</v>
      </c>
      <c r="C8" s="5">
        <v>29307</v>
      </c>
    </row>
    <row r="9" spans="1:3">
      <c r="A9" s="25" t="s">
        <v>19</v>
      </c>
      <c r="B9" s="5">
        <v>24634</v>
      </c>
      <c r="C9" s="5">
        <v>26633</v>
      </c>
    </row>
    <row r="10" spans="1:3">
      <c r="A10" s="25" t="s">
        <v>47</v>
      </c>
      <c r="B10" s="5">
        <v>7968</v>
      </c>
      <c r="C10" s="5">
        <v>18708</v>
      </c>
    </row>
    <row r="11" spans="1:3">
      <c r="A11" s="25" t="s">
        <v>39</v>
      </c>
      <c r="B11" s="5">
        <v>72235</v>
      </c>
      <c r="C11" s="5">
        <v>18555</v>
      </c>
    </row>
    <row r="12" spans="1:3">
      <c r="A12" s="25" t="s">
        <v>18</v>
      </c>
      <c r="B12" s="5">
        <v>26360</v>
      </c>
      <c r="C12" s="5">
        <v>16514</v>
      </c>
    </row>
    <row r="13" spans="1:3">
      <c r="A13" s="25" t="s">
        <v>7</v>
      </c>
      <c r="B13" s="5">
        <v>47566</v>
      </c>
      <c r="C13" s="5">
        <v>16413</v>
      </c>
    </row>
    <row r="14" spans="1:3">
      <c r="A14" s="25" t="s">
        <v>14</v>
      </c>
      <c r="B14" s="5">
        <v>101869</v>
      </c>
      <c r="C14" s="5">
        <v>13411</v>
      </c>
    </row>
    <row r="15" spans="1:3">
      <c r="A15" s="25" t="s">
        <v>49</v>
      </c>
      <c r="B15" s="5">
        <v>7864</v>
      </c>
      <c r="C15" s="5">
        <v>13277</v>
      </c>
    </row>
    <row r="16" spans="1:3">
      <c r="A16" s="25" t="s">
        <v>17</v>
      </c>
      <c r="B16" s="5">
        <v>19758</v>
      </c>
      <c r="C16" s="5">
        <v>10856</v>
      </c>
    </row>
    <row r="17" spans="1:3">
      <c r="A17" s="25" t="s">
        <v>4</v>
      </c>
      <c r="B17" s="5">
        <v>53141</v>
      </c>
      <c r="C17" s="5">
        <v>10316</v>
      </c>
    </row>
    <row r="18" spans="1:3">
      <c r="A18" s="25" t="s">
        <v>32</v>
      </c>
      <c r="B18" s="5">
        <v>10047</v>
      </c>
      <c r="C18" s="5">
        <v>9986</v>
      </c>
    </row>
    <row r="19" spans="1:3">
      <c r="A19" s="25" t="s">
        <v>15</v>
      </c>
      <c r="B19" s="5">
        <v>65825</v>
      </c>
      <c r="C19" s="5">
        <v>9438</v>
      </c>
    </row>
    <row r="20" spans="1:3">
      <c r="A20" s="25" t="s">
        <v>35</v>
      </c>
      <c r="B20" s="5">
        <v>7207</v>
      </c>
      <c r="C20" s="5">
        <v>8435</v>
      </c>
    </row>
    <row r="21" spans="1:3">
      <c r="A21" s="25" t="s">
        <v>23</v>
      </c>
      <c r="B21" s="5">
        <v>101266</v>
      </c>
      <c r="C21" s="5">
        <v>7569</v>
      </c>
    </row>
    <row r="22" spans="1:3">
      <c r="A22" s="25" t="s">
        <v>41</v>
      </c>
      <c r="B22" s="5">
        <v>35885</v>
      </c>
      <c r="C22" s="5">
        <v>7331</v>
      </c>
    </row>
    <row r="23" spans="1:3">
      <c r="A23" s="25" t="s">
        <v>0</v>
      </c>
      <c r="B23" s="5">
        <v>82547</v>
      </c>
      <c r="C23" s="5">
        <v>7143</v>
      </c>
    </row>
    <row r="24" spans="1:3">
      <c r="A24" s="25" t="s">
        <v>45</v>
      </c>
      <c r="B24" s="5">
        <v>16564</v>
      </c>
      <c r="C24" s="5">
        <v>6838</v>
      </c>
    </row>
    <row r="25" spans="1:3">
      <c r="A25" s="25" t="s">
        <v>33</v>
      </c>
      <c r="B25" s="5">
        <v>127260</v>
      </c>
      <c r="C25" s="5">
        <v>6681</v>
      </c>
    </row>
    <row r="26" spans="1:3">
      <c r="A26" s="25" t="s">
        <v>2</v>
      </c>
      <c r="B26" s="5">
        <v>33371</v>
      </c>
      <c r="C26" s="5">
        <v>6638</v>
      </c>
    </row>
    <row r="27" spans="1:3">
      <c r="A27" s="25" t="s">
        <v>3</v>
      </c>
      <c r="B27" s="5">
        <v>4848</v>
      </c>
      <c r="C27" s="5">
        <v>6389</v>
      </c>
    </row>
    <row r="28" spans="1:3">
      <c r="A28" s="25" t="s">
        <v>22</v>
      </c>
      <c r="B28" s="5">
        <v>103927</v>
      </c>
      <c r="C28" s="5">
        <v>5699</v>
      </c>
    </row>
    <row r="29" spans="1:3">
      <c r="A29" s="25" t="s">
        <v>21</v>
      </c>
      <c r="B29" s="5">
        <v>76130</v>
      </c>
      <c r="C29" s="5">
        <v>5442</v>
      </c>
    </row>
    <row r="30" spans="1:3">
      <c r="A30" s="25" t="s">
        <v>29</v>
      </c>
      <c r="B30" s="5">
        <v>21367</v>
      </c>
      <c r="C30" s="5">
        <v>4846</v>
      </c>
    </row>
    <row r="31" spans="1:3">
      <c r="A31" s="25" t="s">
        <v>25</v>
      </c>
      <c r="B31" s="5">
        <v>17018</v>
      </c>
      <c r="C31" s="5">
        <v>4765</v>
      </c>
    </row>
    <row r="32" spans="1:3">
      <c r="A32" s="25" t="s">
        <v>34</v>
      </c>
      <c r="B32" s="5">
        <v>93415</v>
      </c>
      <c r="C32" s="5">
        <v>4480</v>
      </c>
    </row>
    <row r="33" spans="1:3">
      <c r="A33" s="25" t="s">
        <v>48</v>
      </c>
      <c r="B33" s="5">
        <v>69582</v>
      </c>
      <c r="C33" s="5">
        <v>3946</v>
      </c>
    </row>
    <row r="34" spans="1:3">
      <c r="A34" s="25" t="s">
        <v>31</v>
      </c>
      <c r="B34" s="5">
        <v>42605</v>
      </c>
      <c r="C34" s="5">
        <v>3835</v>
      </c>
    </row>
    <row r="35" spans="1:3">
      <c r="A35" s="25" t="s">
        <v>26</v>
      </c>
      <c r="B35" s="5">
        <v>43301</v>
      </c>
      <c r="C35" s="5">
        <v>3632</v>
      </c>
    </row>
    <row r="36" spans="1:3">
      <c r="A36" s="25" t="s">
        <v>27</v>
      </c>
      <c r="B36" s="5">
        <v>8649</v>
      </c>
      <c r="C36" s="5">
        <v>2806</v>
      </c>
    </row>
    <row r="37" spans="1:3">
      <c r="A37" s="25" t="s">
        <v>16</v>
      </c>
      <c r="B37" s="5">
        <v>24604</v>
      </c>
      <c r="C37" s="5">
        <v>2708</v>
      </c>
    </row>
    <row r="38" spans="1:3">
      <c r="A38" s="25" t="s">
        <v>24</v>
      </c>
      <c r="B38" s="5">
        <v>52511</v>
      </c>
      <c r="C38" s="5">
        <v>2695</v>
      </c>
    </row>
    <row r="39" spans="1:3">
      <c r="A39" s="25" t="s">
        <v>11</v>
      </c>
      <c r="B39" s="5">
        <v>65935</v>
      </c>
      <c r="C39" s="5">
        <v>2601</v>
      </c>
    </row>
    <row r="40" spans="1:3">
      <c r="A40" s="25" t="s">
        <v>28</v>
      </c>
      <c r="B40" s="5">
        <v>15536</v>
      </c>
      <c r="C40" s="5">
        <v>2491</v>
      </c>
    </row>
    <row r="41" spans="1:3">
      <c r="A41" s="25" t="s">
        <v>5</v>
      </c>
      <c r="B41" s="5">
        <v>16555</v>
      </c>
      <c r="C41" s="5">
        <v>2487</v>
      </c>
    </row>
    <row r="42" spans="1:3">
      <c r="A42" s="25" t="s">
        <v>43</v>
      </c>
      <c r="B42" s="5">
        <v>63440</v>
      </c>
      <c r="C42" s="5">
        <v>1638</v>
      </c>
    </row>
    <row r="43" spans="1:3">
      <c r="A43" s="25" t="s">
        <v>12</v>
      </c>
      <c r="B43" s="5">
        <v>10743</v>
      </c>
      <c r="C43" s="5">
        <v>1585</v>
      </c>
    </row>
    <row r="44" spans="1:3">
      <c r="A44" s="25" t="s">
        <v>13</v>
      </c>
      <c r="B44" s="5">
        <v>10525</v>
      </c>
      <c r="C44" s="5">
        <v>1137</v>
      </c>
    </row>
    <row r="45" spans="1:3">
      <c r="A45" s="25" t="s">
        <v>8</v>
      </c>
      <c r="B45" s="5">
        <v>37213</v>
      </c>
      <c r="C45" s="5">
        <v>820</v>
      </c>
    </row>
    <row r="46" spans="1:3">
      <c r="A46" s="25" t="s">
        <v>1</v>
      </c>
      <c r="B46" s="5">
        <v>74387</v>
      </c>
      <c r="C46" s="5">
        <v>817</v>
      </c>
    </row>
    <row r="47" spans="1:3">
      <c r="A47" s="25" t="s">
        <v>30</v>
      </c>
      <c r="B47" s="5">
        <v>13711</v>
      </c>
      <c r="C47" s="5">
        <v>710</v>
      </c>
    </row>
    <row r="48" spans="1:3">
      <c r="A48" s="25" t="s">
        <v>9</v>
      </c>
      <c r="B48" s="5">
        <v>12842</v>
      </c>
      <c r="C48" s="5">
        <v>418</v>
      </c>
    </row>
    <row r="49" spans="1:3">
      <c r="A49" s="25" t="s">
        <v>38</v>
      </c>
      <c r="B49" s="5">
        <v>52140</v>
      </c>
      <c r="C49" s="5">
        <v>355</v>
      </c>
    </row>
    <row r="50" spans="1:3">
      <c r="A50" s="25" t="s">
        <v>42</v>
      </c>
      <c r="B50" s="5">
        <v>9705</v>
      </c>
      <c r="C50" s="5">
        <v>262</v>
      </c>
    </row>
    <row r="51" spans="1:3">
      <c r="A51" s="25" t="s">
        <v>20</v>
      </c>
      <c r="B51" s="5">
        <v>10524</v>
      </c>
      <c r="C51" s="5">
        <v>246</v>
      </c>
    </row>
    <row r="52" spans="1:3">
      <c r="A52" s="25" t="s">
        <v>74</v>
      </c>
      <c r="B52" s="5">
        <v>13754</v>
      </c>
      <c r="C52" s="5">
        <v>196</v>
      </c>
    </row>
    <row r="53" spans="1:3">
      <c r="A53" s="25" t="s">
        <v>40</v>
      </c>
      <c r="B53" s="5">
        <v>13739</v>
      </c>
      <c r="C53" s="5">
        <v>182</v>
      </c>
    </row>
    <row r="54" spans="1:3">
      <c r="A54" s="25" t="s">
        <v>46</v>
      </c>
      <c r="B54" s="5">
        <v>13892</v>
      </c>
      <c r="C54" s="5">
        <v>12</v>
      </c>
    </row>
  </sheetData>
  <pageMargins left="0.7" right="0.7" top="0.75" bottom="0.75" header="0.3" footer="0.3"/>
  <pageSetup orientation="portrait"/>
  <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54"/>
  <sheetViews>
    <sheetView workbookViewId="0">
      <selection activeCell="A101" sqref="A101"/>
    </sheetView>
  </sheetViews>
  <sheetFormatPr defaultColWidth="8.81640625" defaultRowHeight="14.5"/>
  <cols>
    <col min="1" max="1" width="14.1796875" bestFit="1" customWidth="1"/>
    <col min="2" max="2" width="19.81640625" customWidth="1"/>
    <col min="3" max="3" width="16.1796875" customWidth="1"/>
  </cols>
  <sheetData>
    <row r="3" spans="1:3">
      <c r="A3" s="2" t="s">
        <v>72</v>
      </c>
      <c r="B3" t="s">
        <v>73</v>
      </c>
      <c r="C3" t="s">
        <v>84</v>
      </c>
    </row>
    <row r="4" spans="1:3">
      <c r="A4" s="3" t="s">
        <v>6</v>
      </c>
      <c r="B4" s="5">
        <v>486041</v>
      </c>
      <c r="C4" s="5">
        <v>79096</v>
      </c>
    </row>
    <row r="5" spans="1:3">
      <c r="A5" s="28" t="s">
        <v>44</v>
      </c>
      <c r="B5" s="26">
        <v>193651</v>
      </c>
      <c r="C5" s="27">
        <v>333368</v>
      </c>
    </row>
    <row r="6" spans="1:3">
      <c r="A6" s="3" t="s">
        <v>19</v>
      </c>
      <c r="B6" s="5">
        <v>24634</v>
      </c>
      <c r="C6" s="5">
        <v>72217</v>
      </c>
    </row>
    <row r="7" spans="1:3">
      <c r="A7" s="3" t="s">
        <v>37</v>
      </c>
      <c r="B7" s="5">
        <v>16299</v>
      </c>
      <c r="C7" s="5">
        <v>64390</v>
      </c>
    </row>
    <row r="8" spans="1:3">
      <c r="A8" s="3" t="s">
        <v>36</v>
      </c>
      <c r="B8" s="5">
        <v>90095</v>
      </c>
      <c r="C8" s="5">
        <v>41235</v>
      </c>
    </row>
    <row r="9" spans="1:3">
      <c r="A9" s="3" t="s">
        <v>39</v>
      </c>
      <c r="B9" s="5">
        <v>72235</v>
      </c>
      <c r="C9" s="5">
        <v>34231</v>
      </c>
    </row>
    <row r="10" spans="1:3">
      <c r="A10" s="3" t="s">
        <v>14</v>
      </c>
      <c r="B10" s="5">
        <v>101869</v>
      </c>
      <c r="C10" s="5">
        <v>32668</v>
      </c>
    </row>
    <row r="11" spans="1:3">
      <c r="A11" s="3" t="s">
        <v>10</v>
      </c>
      <c r="B11" s="5">
        <v>126210</v>
      </c>
      <c r="C11" s="5">
        <v>31876</v>
      </c>
    </row>
    <row r="12" spans="1:3">
      <c r="A12" s="3" t="s">
        <v>7</v>
      </c>
      <c r="B12" s="5">
        <v>47566</v>
      </c>
      <c r="C12" s="5">
        <v>30460</v>
      </c>
    </row>
    <row r="13" spans="1:3">
      <c r="A13" s="3" t="s">
        <v>47</v>
      </c>
      <c r="B13" s="5">
        <v>7968</v>
      </c>
      <c r="C13" s="5">
        <v>22840</v>
      </c>
    </row>
    <row r="14" spans="1:3">
      <c r="A14" s="3" t="s">
        <v>32</v>
      </c>
      <c r="B14" s="5">
        <v>10047</v>
      </c>
      <c r="C14" s="5">
        <v>22639</v>
      </c>
    </row>
    <row r="15" spans="1:3">
      <c r="A15" s="3" t="s">
        <v>17</v>
      </c>
      <c r="B15" s="5">
        <v>19758</v>
      </c>
      <c r="C15" s="5">
        <v>21552</v>
      </c>
    </row>
    <row r="16" spans="1:3">
      <c r="A16" s="3" t="s">
        <v>49</v>
      </c>
      <c r="B16" s="5">
        <v>7864</v>
      </c>
      <c r="C16" s="5">
        <v>20753</v>
      </c>
    </row>
    <row r="17" spans="1:3">
      <c r="A17" s="3" t="s">
        <v>18</v>
      </c>
      <c r="B17" s="5">
        <v>26360</v>
      </c>
      <c r="C17" s="5">
        <v>20731</v>
      </c>
    </row>
    <row r="18" spans="1:3">
      <c r="A18" s="3" t="s">
        <v>35</v>
      </c>
      <c r="B18" s="5">
        <v>7207</v>
      </c>
      <c r="C18" s="5">
        <v>19210</v>
      </c>
    </row>
    <row r="19" spans="1:3">
      <c r="A19" s="3" t="s">
        <v>31</v>
      </c>
      <c r="B19" s="5">
        <v>42605</v>
      </c>
      <c r="C19" s="5">
        <v>18561</v>
      </c>
    </row>
    <row r="20" spans="1:3">
      <c r="A20" s="3" t="s">
        <v>15</v>
      </c>
      <c r="B20" s="5">
        <v>65825</v>
      </c>
      <c r="C20" s="5">
        <v>16899</v>
      </c>
    </row>
    <row r="21" spans="1:3">
      <c r="A21" s="3" t="s">
        <v>3</v>
      </c>
      <c r="B21" s="5">
        <v>4848</v>
      </c>
      <c r="C21" s="5">
        <v>13935</v>
      </c>
    </row>
    <row r="22" spans="1:3">
      <c r="A22" s="3" t="s">
        <v>45</v>
      </c>
      <c r="B22" s="5">
        <v>37987</v>
      </c>
      <c r="C22" s="5">
        <v>11893</v>
      </c>
    </row>
    <row r="23" spans="1:3">
      <c r="A23" s="3" t="s">
        <v>23</v>
      </c>
      <c r="B23" s="5">
        <v>101266</v>
      </c>
      <c r="C23" s="5">
        <v>11811</v>
      </c>
    </row>
    <row r="24" spans="1:3">
      <c r="A24" s="3" t="s">
        <v>0</v>
      </c>
      <c r="B24" s="5">
        <v>82547</v>
      </c>
      <c r="C24" s="5">
        <v>11767</v>
      </c>
    </row>
    <row r="25" spans="1:3">
      <c r="A25" s="3" t="s">
        <v>4</v>
      </c>
      <c r="B25" s="5">
        <v>53141</v>
      </c>
      <c r="C25" s="5">
        <v>10773</v>
      </c>
    </row>
    <row r="26" spans="1:3">
      <c r="A26" s="3" t="s">
        <v>25</v>
      </c>
      <c r="B26" s="5">
        <v>17018</v>
      </c>
      <c r="C26" s="5">
        <v>10693</v>
      </c>
    </row>
    <row r="27" spans="1:3">
      <c r="A27" s="3" t="s">
        <v>33</v>
      </c>
      <c r="B27" s="5">
        <v>127260</v>
      </c>
      <c r="C27" s="5">
        <v>10653</v>
      </c>
    </row>
    <row r="28" spans="1:3">
      <c r="A28" s="3" t="s">
        <v>2</v>
      </c>
      <c r="B28" s="5">
        <v>33371</v>
      </c>
      <c r="C28" s="5">
        <v>10240</v>
      </c>
    </row>
    <row r="29" spans="1:3">
      <c r="A29" s="3" t="s">
        <v>41</v>
      </c>
      <c r="B29" s="5">
        <v>35885</v>
      </c>
      <c r="C29" s="5">
        <v>9381</v>
      </c>
    </row>
    <row r="30" spans="1:3">
      <c r="A30" s="3" t="s">
        <v>24</v>
      </c>
      <c r="B30" s="5">
        <v>52511</v>
      </c>
      <c r="C30" s="5">
        <v>9274</v>
      </c>
    </row>
    <row r="31" spans="1:3">
      <c r="A31" s="3" t="s">
        <v>48</v>
      </c>
      <c r="B31" s="5">
        <v>69582</v>
      </c>
      <c r="C31" s="5">
        <v>8442</v>
      </c>
    </row>
    <row r="32" spans="1:3">
      <c r="A32" s="3" t="s">
        <v>34</v>
      </c>
      <c r="B32" s="5">
        <v>93415</v>
      </c>
      <c r="C32" s="5">
        <v>8048</v>
      </c>
    </row>
    <row r="33" spans="1:3">
      <c r="A33" s="3" t="s">
        <v>22</v>
      </c>
      <c r="B33" s="5">
        <v>103927</v>
      </c>
      <c r="C33" s="5">
        <v>7429</v>
      </c>
    </row>
    <row r="34" spans="1:3">
      <c r="A34" s="3" t="s">
        <v>11</v>
      </c>
      <c r="B34" s="5">
        <v>65935</v>
      </c>
      <c r="C34" s="5">
        <v>7111</v>
      </c>
    </row>
    <row r="35" spans="1:3">
      <c r="A35" s="3" t="s">
        <v>16</v>
      </c>
      <c r="B35" s="5">
        <v>24604</v>
      </c>
      <c r="C35" s="5">
        <v>6995</v>
      </c>
    </row>
    <row r="36" spans="1:3">
      <c r="A36" s="3" t="s">
        <v>26</v>
      </c>
      <c r="B36" s="5">
        <v>43301</v>
      </c>
      <c r="C36" s="5">
        <v>6867</v>
      </c>
    </row>
    <row r="37" spans="1:3">
      <c r="A37" s="3" t="s">
        <v>5</v>
      </c>
      <c r="B37" s="5">
        <v>16505</v>
      </c>
      <c r="C37" s="5">
        <v>6414</v>
      </c>
    </row>
    <row r="38" spans="1:3">
      <c r="A38" s="3" t="s">
        <v>1</v>
      </c>
      <c r="B38" s="5">
        <v>74387</v>
      </c>
      <c r="C38" s="5">
        <v>5882</v>
      </c>
    </row>
    <row r="39" spans="1:3">
      <c r="A39" s="3" t="s">
        <v>21</v>
      </c>
      <c r="B39" s="5">
        <v>76130</v>
      </c>
      <c r="C39" s="5">
        <v>5874</v>
      </c>
    </row>
    <row r="40" spans="1:3">
      <c r="A40" s="3" t="s">
        <v>29</v>
      </c>
      <c r="B40" s="5">
        <v>21367</v>
      </c>
      <c r="C40" s="5">
        <v>5122</v>
      </c>
    </row>
    <row r="41" spans="1:3">
      <c r="A41" s="3" t="s">
        <v>27</v>
      </c>
      <c r="B41" s="5">
        <v>8649</v>
      </c>
      <c r="C41" s="5">
        <v>5098</v>
      </c>
    </row>
    <row r="42" spans="1:3">
      <c r="A42" s="3" t="s">
        <v>43</v>
      </c>
      <c r="B42" s="5">
        <v>63440</v>
      </c>
      <c r="C42" s="5">
        <v>4998</v>
      </c>
    </row>
    <row r="43" spans="1:3">
      <c r="A43" s="3" t="s">
        <v>12</v>
      </c>
      <c r="B43" s="5">
        <v>10743</v>
      </c>
      <c r="C43" s="5">
        <v>4004</v>
      </c>
    </row>
    <row r="44" spans="1:3">
      <c r="A44" s="3" t="s">
        <v>8</v>
      </c>
      <c r="B44" s="5">
        <v>37213</v>
      </c>
      <c r="C44" s="5">
        <v>3831</v>
      </c>
    </row>
    <row r="45" spans="1:3">
      <c r="A45" s="3" t="s">
        <v>28</v>
      </c>
      <c r="B45" s="5">
        <v>15536</v>
      </c>
      <c r="C45" s="5">
        <v>2996</v>
      </c>
    </row>
    <row r="46" spans="1:3">
      <c r="A46" s="3" t="s">
        <v>30</v>
      </c>
      <c r="B46" s="5">
        <v>13711</v>
      </c>
      <c r="C46" s="5">
        <v>1879</v>
      </c>
    </row>
    <row r="47" spans="1:3">
      <c r="A47" s="3" t="s">
        <v>20</v>
      </c>
      <c r="B47" s="5">
        <v>10524</v>
      </c>
      <c r="C47" s="5">
        <v>1874</v>
      </c>
    </row>
    <row r="48" spans="1:3">
      <c r="A48" s="3" t="s">
        <v>42</v>
      </c>
      <c r="B48" s="5">
        <v>9705</v>
      </c>
      <c r="C48" s="5">
        <v>1741</v>
      </c>
    </row>
    <row r="49" spans="1:3">
      <c r="A49" s="3" t="s">
        <v>13</v>
      </c>
      <c r="B49" s="5">
        <v>10525</v>
      </c>
      <c r="C49" s="5">
        <v>1467</v>
      </c>
    </row>
    <row r="50" spans="1:3">
      <c r="A50" s="3" t="s">
        <v>9</v>
      </c>
      <c r="B50" s="5">
        <v>12842</v>
      </c>
      <c r="C50" s="5">
        <v>1052</v>
      </c>
    </row>
    <row r="51" spans="1:3">
      <c r="A51" s="3" t="s">
        <v>38</v>
      </c>
      <c r="B51" s="5">
        <v>52140</v>
      </c>
      <c r="C51" s="5">
        <v>679</v>
      </c>
    </row>
    <row r="52" spans="1:3">
      <c r="A52" s="3" t="s">
        <v>40</v>
      </c>
      <c r="B52" s="5">
        <v>13739</v>
      </c>
      <c r="C52" s="5">
        <v>485</v>
      </c>
    </row>
    <row r="53" spans="1:3">
      <c r="A53" s="3" t="s">
        <v>74</v>
      </c>
      <c r="B53" s="5">
        <v>13754</v>
      </c>
      <c r="C53" s="5">
        <v>436</v>
      </c>
    </row>
    <row r="54" spans="1:3">
      <c r="A54" s="3" t="s">
        <v>46</v>
      </c>
      <c r="B54" s="5">
        <v>13892</v>
      </c>
      <c r="C54" s="5">
        <v>289</v>
      </c>
    </row>
  </sheetData>
  <pageMargins left="0.7" right="0.7" top="0.75" bottom="0.75" header="0.3" footer="0.3"/>
  <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topLeftCell="E70" zoomScale="200" zoomScaleNormal="200" zoomScalePageLayoutView="200" workbookViewId="0">
      <selection activeCell="A2" sqref="A2"/>
    </sheetView>
  </sheetViews>
  <sheetFormatPr defaultColWidth="8.81640625" defaultRowHeight="14.5"/>
  <cols>
    <col min="1" max="1" width="14.1796875" bestFit="1" customWidth="1"/>
    <col min="2" max="2" width="32.1796875" customWidth="1"/>
    <col min="3" max="3" width="32.36328125" customWidth="1"/>
  </cols>
  <sheetData>
    <row r="1" spans="1:3">
      <c r="A1" s="2" t="s">
        <v>72</v>
      </c>
      <c r="B1" t="s">
        <v>71</v>
      </c>
      <c r="C1" t="s">
        <v>70</v>
      </c>
    </row>
    <row r="2" spans="1:3">
      <c r="A2" s="3" t="s">
        <v>44</v>
      </c>
      <c r="B2" s="5">
        <v>36185</v>
      </c>
      <c r="C2" s="5">
        <v>-139717</v>
      </c>
    </row>
    <row r="3" spans="1:3">
      <c r="A3" s="3" t="s">
        <v>37</v>
      </c>
      <c r="B3" s="5">
        <v>-14115</v>
      </c>
      <c r="C3" s="5">
        <v>-48091</v>
      </c>
    </row>
    <row r="4" spans="1:3">
      <c r="A4" s="3" t="s">
        <v>19</v>
      </c>
      <c r="B4" s="5">
        <v>-1999</v>
      </c>
      <c r="C4" s="5">
        <v>-47583</v>
      </c>
    </row>
    <row r="5" spans="1:3">
      <c r="A5" s="3" t="s">
        <v>47</v>
      </c>
      <c r="B5" s="5">
        <v>-10740</v>
      </c>
      <c r="C5" s="5">
        <v>-14872</v>
      </c>
    </row>
    <row r="6" spans="1:3">
      <c r="A6" s="3" t="s">
        <v>49</v>
      </c>
      <c r="B6" s="5">
        <v>-5413</v>
      </c>
      <c r="C6" s="5">
        <v>-12889</v>
      </c>
    </row>
    <row r="7" spans="1:3">
      <c r="A7" s="3" t="s">
        <v>32</v>
      </c>
      <c r="B7" s="5">
        <v>61</v>
      </c>
      <c r="C7" s="5">
        <v>-12592</v>
      </c>
    </row>
    <row r="8" spans="1:3">
      <c r="A8" s="3" t="s">
        <v>35</v>
      </c>
      <c r="B8" s="5">
        <v>-1228</v>
      </c>
      <c r="C8" s="5">
        <v>-12003</v>
      </c>
    </row>
    <row r="9" spans="1:3">
      <c r="A9" s="3" t="s">
        <v>3</v>
      </c>
      <c r="B9" s="5">
        <v>-1541</v>
      </c>
      <c r="C9" s="5">
        <v>-9087</v>
      </c>
    </row>
    <row r="10" spans="1:3">
      <c r="A10" s="3" t="s">
        <v>17</v>
      </c>
      <c r="B10" s="5">
        <v>8902</v>
      </c>
      <c r="C10" s="5">
        <v>-1794</v>
      </c>
    </row>
    <row r="11" spans="1:3">
      <c r="A11" s="3" t="s">
        <v>27</v>
      </c>
      <c r="B11" s="5">
        <v>5843</v>
      </c>
      <c r="C11" s="5">
        <v>3551</v>
      </c>
    </row>
    <row r="12" spans="1:3">
      <c r="A12" s="3" t="s">
        <v>18</v>
      </c>
      <c r="B12" s="5">
        <v>9846</v>
      </c>
      <c r="C12" s="5">
        <v>5629</v>
      </c>
    </row>
    <row r="13" spans="1:3">
      <c r="A13" s="3" t="s">
        <v>25</v>
      </c>
      <c r="B13" s="5">
        <v>12253</v>
      </c>
      <c r="C13" s="5">
        <v>6325</v>
      </c>
    </row>
    <row r="14" spans="1:3">
      <c r="A14" s="3" t="s">
        <v>12</v>
      </c>
      <c r="B14" s="5">
        <v>9158</v>
      </c>
      <c r="C14" s="5">
        <v>6739</v>
      </c>
    </row>
    <row r="15" spans="1:3">
      <c r="A15" s="3" t="s">
        <v>42</v>
      </c>
      <c r="B15" s="5">
        <v>9443</v>
      </c>
      <c r="C15" s="5">
        <v>7964</v>
      </c>
    </row>
    <row r="16" spans="1:3">
      <c r="A16" s="3" t="s">
        <v>20</v>
      </c>
      <c r="B16" s="5">
        <v>10278</v>
      </c>
      <c r="C16" s="5">
        <v>8650</v>
      </c>
    </row>
    <row r="17" spans="1:3">
      <c r="A17" s="3" t="s">
        <v>13</v>
      </c>
      <c r="B17" s="5">
        <v>9388</v>
      </c>
      <c r="C17" s="5">
        <v>9058</v>
      </c>
    </row>
    <row r="18" spans="1:3">
      <c r="A18" s="3" t="s">
        <v>5</v>
      </c>
      <c r="B18" s="5">
        <v>14027</v>
      </c>
      <c r="C18" s="5">
        <v>10091</v>
      </c>
    </row>
    <row r="19" spans="1:3">
      <c r="A19" s="3" t="s">
        <v>9</v>
      </c>
      <c r="B19" s="5">
        <v>12517</v>
      </c>
      <c r="C19" s="5">
        <v>11790</v>
      </c>
    </row>
    <row r="20" spans="1:3">
      <c r="A20" s="3" t="s">
        <v>30</v>
      </c>
      <c r="B20" s="5">
        <v>13001</v>
      </c>
      <c r="C20" s="5">
        <v>11832</v>
      </c>
    </row>
    <row r="21" spans="1:3">
      <c r="A21" s="3" t="s">
        <v>28</v>
      </c>
      <c r="B21" s="5">
        <v>13045</v>
      </c>
      <c r="C21" s="5">
        <v>12540</v>
      </c>
    </row>
    <row r="22" spans="1:3">
      <c r="A22" s="3" t="s">
        <v>40</v>
      </c>
      <c r="B22" s="5">
        <v>13557</v>
      </c>
      <c r="C22" s="5">
        <v>13254</v>
      </c>
    </row>
    <row r="23" spans="1:3">
      <c r="A23" s="3" t="s">
        <v>74</v>
      </c>
      <c r="B23" s="5">
        <v>13465</v>
      </c>
      <c r="C23" s="5">
        <v>13318</v>
      </c>
    </row>
    <row r="24" spans="1:3">
      <c r="A24" s="3" t="s">
        <v>46</v>
      </c>
      <c r="B24" s="5">
        <v>13880</v>
      </c>
      <c r="C24" s="5">
        <v>13603</v>
      </c>
    </row>
    <row r="25" spans="1:3">
      <c r="A25" s="3" t="s">
        <v>29</v>
      </c>
      <c r="B25" s="5">
        <v>16521</v>
      </c>
      <c r="C25" s="5">
        <v>16245</v>
      </c>
    </row>
    <row r="26" spans="1:3">
      <c r="A26" s="3" t="s">
        <v>7</v>
      </c>
      <c r="B26" s="5">
        <v>31153</v>
      </c>
      <c r="C26" s="5">
        <v>17106</v>
      </c>
    </row>
    <row r="27" spans="1:3">
      <c r="A27" s="3" t="s">
        <v>16</v>
      </c>
      <c r="B27" s="5">
        <v>21896</v>
      </c>
      <c r="C27" s="5">
        <v>17609</v>
      </c>
    </row>
    <row r="28" spans="1:3">
      <c r="A28" s="3" t="s">
        <v>2</v>
      </c>
      <c r="B28" s="5">
        <v>26733</v>
      </c>
      <c r="C28" s="5">
        <v>23131</v>
      </c>
    </row>
    <row r="29" spans="1:3">
      <c r="A29" s="3" t="s">
        <v>31</v>
      </c>
      <c r="B29" s="5">
        <v>38770</v>
      </c>
      <c r="C29" s="5">
        <v>24044</v>
      </c>
    </row>
    <row r="30" spans="1:3">
      <c r="A30" s="3" t="s">
        <v>45</v>
      </c>
      <c r="B30" s="5">
        <v>31149</v>
      </c>
      <c r="C30" s="5">
        <v>26094</v>
      </c>
    </row>
    <row r="31" spans="1:3">
      <c r="A31" s="3" t="s">
        <v>41</v>
      </c>
      <c r="B31" s="5">
        <v>28554</v>
      </c>
      <c r="C31" s="5">
        <v>26504</v>
      </c>
    </row>
    <row r="32" spans="1:3">
      <c r="A32" s="3" t="s">
        <v>8</v>
      </c>
      <c r="B32" s="5">
        <v>36393</v>
      </c>
      <c r="C32" s="5">
        <v>33382</v>
      </c>
    </row>
    <row r="33" spans="1:3">
      <c r="A33" s="3" t="s">
        <v>26</v>
      </c>
      <c r="B33" s="5">
        <v>39669</v>
      </c>
      <c r="C33" s="5">
        <v>36434</v>
      </c>
    </row>
    <row r="34" spans="1:3">
      <c r="A34" s="3" t="s">
        <v>39</v>
      </c>
      <c r="B34" s="5">
        <v>53680</v>
      </c>
      <c r="C34" s="5">
        <v>38004</v>
      </c>
    </row>
    <row r="35" spans="1:3">
      <c r="A35" s="3" t="s">
        <v>4</v>
      </c>
      <c r="B35" s="5">
        <v>42825</v>
      </c>
      <c r="C35" s="5">
        <v>42368</v>
      </c>
    </row>
    <row r="36" spans="1:3">
      <c r="A36" s="3" t="s">
        <v>24</v>
      </c>
      <c r="B36" s="5">
        <v>49816</v>
      </c>
      <c r="C36" s="5">
        <v>43237</v>
      </c>
    </row>
    <row r="37" spans="1:3">
      <c r="A37" s="3" t="s">
        <v>36</v>
      </c>
      <c r="B37" s="5">
        <v>60692</v>
      </c>
      <c r="C37" s="5">
        <v>48860</v>
      </c>
    </row>
    <row r="38" spans="1:3">
      <c r="A38" s="3" t="s">
        <v>15</v>
      </c>
      <c r="B38" s="5">
        <v>56387</v>
      </c>
      <c r="C38" s="5">
        <v>48926</v>
      </c>
    </row>
    <row r="39" spans="1:3">
      <c r="A39" s="3" t="s">
        <v>38</v>
      </c>
      <c r="B39" s="5">
        <v>51785</v>
      </c>
      <c r="C39" s="5">
        <v>51461</v>
      </c>
    </row>
    <row r="40" spans="1:3">
      <c r="A40" s="3" t="s">
        <v>43</v>
      </c>
      <c r="B40" s="5">
        <v>61802</v>
      </c>
      <c r="C40" s="5">
        <v>58442</v>
      </c>
    </row>
    <row r="41" spans="1:3">
      <c r="A41" s="3" t="s">
        <v>11</v>
      </c>
      <c r="B41" s="5">
        <v>63334</v>
      </c>
      <c r="C41" s="5">
        <v>58824</v>
      </c>
    </row>
    <row r="42" spans="1:3">
      <c r="A42" s="3" t="s">
        <v>48</v>
      </c>
      <c r="B42" s="5">
        <v>65636</v>
      </c>
      <c r="C42" s="5">
        <v>61140</v>
      </c>
    </row>
    <row r="43" spans="1:3">
      <c r="A43" s="3" t="s">
        <v>1</v>
      </c>
      <c r="B43" s="5">
        <v>73570</v>
      </c>
      <c r="C43" s="5">
        <v>68505</v>
      </c>
    </row>
    <row r="44" spans="1:3">
      <c r="A44" s="3" t="s">
        <v>14</v>
      </c>
      <c r="B44" s="5">
        <v>88458</v>
      </c>
      <c r="C44" s="5">
        <v>69201</v>
      </c>
    </row>
    <row r="45" spans="1:3">
      <c r="A45" s="3" t="s">
        <v>21</v>
      </c>
      <c r="B45" s="5">
        <v>70688</v>
      </c>
      <c r="C45" s="5">
        <v>70256</v>
      </c>
    </row>
    <row r="46" spans="1:3">
      <c r="A46" s="3" t="s">
        <v>0</v>
      </c>
      <c r="B46" s="5">
        <v>75404</v>
      </c>
      <c r="C46" s="5">
        <v>70780</v>
      </c>
    </row>
    <row r="47" spans="1:3">
      <c r="A47" s="3" t="s">
        <v>34</v>
      </c>
      <c r="B47" s="5">
        <v>88935</v>
      </c>
      <c r="C47" s="5">
        <v>85367</v>
      </c>
    </row>
    <row r="48" spans="1:3">
      <c r="A48" s="3" t="s">
        <v>23</v>
      </c>
      <c r="B48" s="5">
        <v>93697</v>
      </c>
      <c r="C48" s="5">
        <v>89455</v>
      </c>
    </row>
    <row r="49" spans="1:3">
      <c r="A49" s="3" t="s">
        <v>10</v>
      </c>
      <c r="B49" s="5">
        <v>96903</v>
      </c>
      <c r="C49" s="5">
        <v>94334</v>
      </c>
    </row>
    <row r="50" spans="1:3">
      <c r="A50" s="3" t="s">
        <v>22</v>
      </c>
      <c r="B50" s="5">
        <v>98228</v>
      </c>
      <c r="C50" s="5">
        <v>96498</v>
      </c>
    </row>
    <row r="51" spans="1:3">
      <c r="A51" s="3" t="s">
        <v>33</v>
      </c>
      <c r="B51" s="5">
        <v>120579</v>
      </c>
      <c r="C51" s="5">
        <v>116607</v>
      </c>
    </row>
    <row r="52" spans="1:3">
      <c r="A52" s="3" t="s">
        <v>6</v>
      </c>
      <c r="B52" s="5">
        <v>456207</v>
      </c>
      <c r="C52" s="5">
        <v>406945</v>
      </c>
    </row>
  </sheetData>
  <pageMargins left="0.7" right="0.7" top="0.75" bottom="0.75" header="0.3" footer="0.3"/>
  <pageSetup orientation="portrait" horizontalDpi="4294967292" verticalDpi="4294967292"/>
  <drawing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workbookViewId="0">
      <selection activeCell="J16" sqref="J16"/>
    </sheetView>
  </sheetViews>
  <sheetFormatPr defaultColWidth="8.81640625" defaultRowHeight="14.5"/>
  <cols>
    <col min="1" max="1" width="11.6328125" bestFit="1" customWidth="1"/>
    <col min="2" max="2" width="10.1796875" bestFit="1" customWidth="1"/>
    <col min="3" max="3" width="7.36328125" bestFit="1" customWidth="1"/>
    <col min="4" max="4" width="8.81640625" bestFit="1" customWidth="1"/>
    <col min="5" max="5" width="11" bestFit="1" customWidth="1"/>
  </cols>
  <sheetData>
    <row r="1" spans="1:4">
      <c r="A1" s="4" t="s">
        <v>50</v>
      </c>
      <c r="B1" s="4" t="s">
        <v>85</v>
      </c>
      <c r="C1" s="4" t="s">
        <v>86</v>
      </c>
      <c r="D1" s="4" t="s">
        <v>58</v>
      </c>
    </row>
    <row r="2" spans="1:4">
      <c r="A2" s="5">
        <v>160122</v>
      </c>
      <c r="B2" s="5">
        <v>398235</v>
      </c>
      <c r="C2" s="5">
        <v>533802</v>
      </c>
      <c r="D2" s="5">
        <v>2767634</v>
      </c>
    </row>
  </sheetData>
  <pageMargins left="0.7" right="0.7" top="0.75" bottom="0.75" header="0.3" footer="0.3"/>
  <pageSetup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DOE Jobs Data</vt:lpstr>
      <vt:lpstr>Clean vs. Coal and Gas</vt:lpstr>
      <vt:lpstr>Clean vs. All Fossil</vt:lpstr>
      <vt:lpstr>Relative #s of CE vs Dirty Fuel</vt:lpstr>
      <vt:lpstr>Pie Chart</vt:lpstr>
    </vt:vector>
  </TitlesOfParts>
  <Company>Sierra Club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Daniel</dc:creator>
  <cp:lastModifiedBy>Adam Beitman</cp:lastModifiedBy>
  <dcterms:created xsi:type="dcterms:W3CDTF">2017-03-03T14:08:05Z</dcterms:created>
  <dcterms:modified xsi:type="dcterms:W3CDTF">2017-03-23T15:05:37Z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{CDA6A129-3FAE-4185-B232-89A60FDD8EBE}</vt:lpwstr>
  </property>
</Properties>
</file>